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showInkAnnotation="0" autoCompressPictures="0"/>
  <xr:revisionPtr revIDLastSave="133" documentId="13_ncr:1_{334DC9A2-5D01-47FD-91AD-4FC8DFA49E87}" xr6:coauthVersionLast="47" xr6:coauthVersionMax="47" xr10:uidLastSave="{DA39527A-899C-4564-B330-41DCDBA43662}"/>
  <bookViews>
    <workbookView xWindow="3120" yWindow="817" windowWidth="15697" windowHeight="11303" tabRatio="745" firstSheet="4" activeTab="5" xr2:uid="{00000000-000D-0000-FFFF-FFFF00000000}"/>
  </bookViews>
  <sheets>
    <sheet name="財審様式" sheetId="1" r:id="rId1"/>
    <sheet name="注意事項" sheetId="74" state="hidden"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講師等出演依頼承諾書(様式5)10％対応 田中進氏" sheetId="120" r:id="rId8"/>
    <sheet name="収支決算報告書(様式10)" sheetId="20" state="hidden" r:id="rId9"/>
    <sheet name="収益・費用明細書(様式11)" sheetId="21" state="hidden" r:id="rId10"/>
    <sheet name="差異発生理由書(様式12)" sheetId="28" state="hidden" r:id="rId11"/>
    <sheet name="消費税等計算シート（様式13）" sheetId="38" state="hidden" r:id="rId12"/>
    <sheet name="収支予算書-修正・補正(様式14)" sheetId="26" state="hidden" r:id="rId13"/>
    <sheet name="収益・費用明細書-修正・補正(様式15)" sheetId="27" state="hidden" r:id="rId14"/>
    <sheet name="現金出納帳_見本（様式42）" sheetId="77" state="hidden" r:id="rId15"/>
    <sheet name="現金出納帳（様式53）" sheetId="93" state="hidden" r:id="rId16"/>
  </sheets>
  <definedNames>
    <definedName name="_xlnm.Print_Area" localSheetId="2">'委員会年間事業予算管理表(様式1)'!$A$1:$I$42</definedName>
    <definedName name="_xlnm.Print_Area" localSheetId="6">'講師等出演依頼承諾書(様式5)10％対応 '!$A:$I</definedName>
    <definedName name="_xlnm.Print_Area" localSheetId="7">'講師等出演依頼承諾書(様式5)10％対応 田中進氏'!$A:$I</definedName>
    <definedName name="_xlnm.Print_Area" localSheetId="10">'差異発生理由書(様式12)'!$A$1:$G$36</definedName>
    <definedName name="_xlnm.Print_Area" localSheetId="0">財審様式!$A$1:$Q$28</definedName>
    <definedName name="_xlnm.Print_Area" localSheetId="4">'収益・費用明細書(様式3)'!$A$1:$H$32</definedName>
    <definedName name="_xlnm.Print_Area" localSheetId="13">'収益・費用明細書-修正・補正(様式15)'!$A$1:$J$35</definedName>
    <definedName name="_xlnm.Print_Area" localSheetId="8">'収支決算報告書(様式10)'!$A$1:$F$36</definedName>
    <definedName name="_xlnm.Print_Area" localSheetId="12">'収支予算書-修正・補正(様式14)'!$A$1:$F$36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9" l="1"/>
  <c r="D27" i="19" s="1"/>
  <c r="G32" i="17"/>
  <c r="M6" i="119"/>
  <c r="L6" i="119"/>
  <c r="G30" i="17"/>
  <c r="F30" i="17"/>
  <c r="G18" i="17"/>
  <c r="G16" i="17"/>
  <c r="L10" i="120"/>
  <c r="M10" i="120" s="1"/>
  <c r="L6" i="120"/>
  <c r="G29" i="17"/>
  <c r="C30" i="16" s="1"/>
  <c r="G25" i="17"/>
  <c r="C21" i="16" s="1"/>
  <c r="G22" i="17" l="1"/>
  <c r="C18" i="16" s="1"/>
  <c r="F25" i="120"/>
  <c r="M6" i="120"/>
  <c r="G27" i="17"/>
  <c r="C22" i="16" s="1"/>
  <c r="G31" i="17"/>
  <c r="E27" i="120" l="1"/>
  <c r="D40" i="120" s="1"/>
  <c r="C31" i="16"/>
  <c r="C32" i="16" s="1"/>
  <c r="M10" i="119"/>
  <c r="L10" i="119"/>
  <c r="F24" i="119"/>
  <c r="C16" i="38"/>
  <c r="B15" i="38"/>
  <c r="B14" i="38"/>
  <c r="B12" i="38"/>
  <c r="B13" i="38"/>
  <c r="B11" i="38"/>
  <c r="B10" i="38"/>
  <c r="B9" i="38"/>
  <c r="B16" i="38" s="1"/>
  <c r="B8" i="38"/>
  <c r="D16" i="38"/>
  <c r="D33" i="38"/>
  <c r="G18" i="27"/>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10" i="27" s="1"/>
  <c r="I9" i="27"/>
  <c r="G10" i="27"/>
  <c r="H10" i="27"/>
  <c r="I15" i="27"/>
  <c r="I16" i="27"/>
  <c r="I17" i="27"/>
  <c r="H18" i="27"/>
  <c r="H34" i="27"/>
  <c r="H30" i="27"/>
  <c r="H26" i="27"/>
  <c r="H22" i="27"/>
  <c r="I19" i="27"/>
  <c r="I20" i="27"/>
  <c r="I21" i="27"/>
  <c r="I23" i="27"/>
  <c r="I26" i="27" s="1"/>
  <c r="I24" i="27"/>
  <c r="I25" i="27"/>
  <c r="I27" i="27"/>
  <c r="I28" i="27"/>
  <c r="I29" i="27"/>
  <c r="I31" i="27"/>
  <c r="I32" i="27"/>
  <c r="I33" i="27"/>
  <c r="I6" i="21"/>
  <c r="I10" i="21" s="1"/>
  <c r="I7" i="21"/>
  <c r="I8" i="21"/>
  <c r="I9" i="21"/>
  <c r="G10" i="21"/>
  <c r="H10" i="21"/>
  <c r="I16" i="21"/>
  <c r="I19" i="21" s="1"/>
  <c r="I17" i="21"/>
  <c r="I18" i="21"/>
  <c r="G19" i="21"/>
  <c r="H19" i="21"/>
  <c r="I20" i="21"/>
  <c r="I21" i="21"/>
  <c r="I22" i="21"/>
  <c r="G23" i="21"/>
  <c r="H23" i="21"/>
  <c r="I24" i="21"/>
  <c r="I25" i="21"/>
  <c r="I26" i="21"/>
  <c r="G27" i="21"/>
  <c r="H27" i="21"/>
  <c r="I28" i="21"/>
  <c r="I29" i="21"/>
  <c r="I30" i="21"/>
  <c r="I31" i="21" s="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2" i="19"/>
  <c r="G10" i="17"/>
  <c r="C16" i="16"/>
  <c r="D16" i="16"/>
  <c r="D32" i="16"/>
  <c r="E16" i="16"/>
  <c r="E32" i="16"/>
  <c r="F26" i="119" l="1"/>
  <c r="E27" i="119" s="1"/>
  <c r="E16" i="20"/>
  <c r="D33" i="26"/>
  <c r="I20" i="4"/>
  <c r="F8" i="4" s="1"/>
  <c r="H40" i="21"/>
  <c r="I23" i="21"/>
  <c r="I22" i="27"/>
  <c r="I18" i="27"/>
  <c r="G35" i="27"/>
  <c r="F9" i="4"/>
  <c r="E32" i="20"/>
  <c r="G40" i="21"/>
  <c r="I27" i="21"/>
  <c r="H35" i="27"/>
  <c r="E16" i="26"/>
  <c r="E33" i="26" s="1"/>
  <c r="D33" i="16"/>
  <c r="E32" i="26"/>
  <c r="I35" i="21"/>
  <c r="I34" i="27"/>
  <c r="B33" i="38"/>
  <c r="B35" i="38" s="1"/>
  <c r="I39" i="21"/>
  <c r="I40" i="21" s="1"/>
  <c r="E33" i="16"/>
  <c r="I30" i="27"/>
  <c r="I35" i="27" s="1"/>
  <c r="C33" i="16"/>
  <c r="D33" i="20"/>
  <c r="F25" i="119"/>
  <c r="D40" i="119" l="1"/>
</calcChain>
</file>

<file path=xl/sharedStrings.xml><?xml version="1.0" encoding="utf-8"?>
<sst xmlns="http://schemas.openxmlformats.org/spreadsheetml/2006/main" count="1206" uniqueCount="573">
  <si>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</si>
  <si>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</si>
  <si>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</si>
  <si>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</si>
  <si>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</si>
  <si>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</si>
  <si>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</si>
  <si>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</si>
  <si>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</si>
  <si>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</si>
  <si>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</si>
  <si>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</si>
  <si>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</si>
  <si>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</si>
  <si>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</si>
  <si>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</si>
  <si>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</si>
  <si>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</si>
  <si>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</si>
  <si>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</si>
  <si>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</si>
  <si>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</si>
  <si>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</si>
  <si>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</si>
  <si>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</si>
  <si>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</si>
  <si>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</si>
  <si>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</si>
  <si>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</si>
  <si>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</si>
  <si>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</si>
  <si>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</si>
  <si>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</si>
  <si>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</si>
  <si>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</si>
  <si>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</si>
  <si>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</si>
  <si>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</si>
  <si>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</si>
  <si>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</si>
  <si>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</si>
  <si>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</si>
  <si>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</si>
  <si>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</si>
  <si>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</si>
  <si>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</si>
  <si>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</si>
  <si>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</si>
  <si>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</si>
  <si>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</si>
  <si>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</si>
  <si>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</si>
  <si>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</si>
  <si>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</si>
  <si>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</si>
  <si>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</si>
  <si>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</si>
  <si>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</si>
  <si>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</si>
  <si>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</si>
  <si>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</si>
  <si>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</si>
  <si>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</si>
  <si>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</si>
  <si>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</si>
  <si>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</si>
  <si>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</si>
  <si>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</si>
  <si>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</si>
  <si>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</si>
  <si>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</si>
  <si>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</si>
  <si>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</si>
  <si>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</si>
  <si>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</si>
  <si>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</si>
  <si>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</si>
  <si>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</si>
  <si>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</si>
  <si>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</si>
  <si>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</si>
  <si>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</si>
  <si>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</si>
  <si>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</si>
  <si>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</si>
  <si>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</si>
  <si>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</si>
  <si>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</si>
  <si>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</si>
  <si>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</si>
  <si>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</si>
  <si>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</si>
  <si>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</si>
  <si>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</si>
  <si>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</si>
  <si>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</si>
  <si>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</si>
  <si>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</si>
  <si>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</si>
  <si>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</si>
  <si>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</si>
  <si>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</si>
  <si>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</si>
  <si>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</si>
  <si>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</si>
  <si>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</si>
  <si>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</si>
  <si>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</si>
  <si>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</si>
  <si>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</si>
  <si>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</si>
  <si>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</si>
  <si>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</si>
  <si>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</si>
  <si>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</si>
  <si>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</si>
  <si>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</si>
  <si>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</si>
  <si>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</si>
  <si>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</si>
  <si>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</si>
  <si>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</si>
  <si>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</si>
  <si>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</si>
  <si>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</si>
  <si>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</si>
  <si>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</si>
  <si>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</si>
  <si>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</si>
  <si>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</si>
  <si>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</si>
  <si>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</si>
  <si>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</si>
  <si>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</si>
  <si>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</si>
  <si>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</si>
  <si>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</si>
  <si>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</si>
  <si>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</si>
  <si>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</si>
  <si>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</si>
  <si>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</si>
  <si>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</si>
  <si>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</si>
  <si>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</si>
  <si>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</si>
  <si>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</si>
  <si>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</si>
  <si>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</si>
  <si>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</si>
  <si>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</si>
  <si>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</si>
  <si>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</si>
  <si>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</si>
  <si>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</si>
  <si>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</si>
  <si>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</si>
  <si>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</si>
  <si>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</si>
  <si>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</si>
  <si>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</si>
  <si>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</si>
  <si>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</si>
  <si>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</si>
  <si>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</si>
  <si>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</si>
  <si>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</si>
  <si>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</si>
  <si>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</si>
  <si>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</si>
  <si>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</si>
  <si>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</si>
  <si>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</si>
  <si>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</si>
  <si>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</si>
  <si>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</si>
  <si>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</si>
  <si>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</si>
  <si>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</si>
  <si>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</si>
  <si>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</si>
  <si>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</si>
  <si>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</si>
  <si>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</si>
  <si>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</si>
  <si>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</si>
  <si>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</si>
  <si>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</si>
  <si>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</si>
  <si>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</si>
  <si>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</si>
  <si>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</si>
  <si>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</si>
  <si>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</si>
  <si>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</si>
  <si>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</si>
  <si>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</si>
  <si>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</si>
  <si>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</si>
  <si>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</si>
  <si>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</si>
  <si>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</si>
  <si>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</si>
  <si>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</si>
  <si>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</si>
  <si>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</si>
  <si>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</si>
  <si>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</si>
  <si>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</si>
  <si>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</si>
  <si>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</si>
  <si>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</si>
  <si>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</si>
  <si>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</si>
  <si>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</si>
  <si>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</si>
  <si>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</si>
  <si>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</si>
  <si>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</si>
  <si>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</si>
  <si>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</si>
  <si>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</si>
  <si>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</si>
  <si>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</si>
  <si>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</si>
  <si>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</si>
  <si>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</si>
  <si>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</si>
  <si>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</si>
  <si>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</si>
  <si>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</si>
  <si>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</si>
  <si>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</si>
  <si>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</si>
  <si>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</si>
  <si>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</si>
  <si>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</si>
  <si>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</si>
  <si>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</si>
  <si>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</si>
  <si>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</si>
  <si>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</si>
  <si>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</si>
  <si>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</si>
  <si>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</si>
  <si>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</si>
  <si>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</si>
  <si>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</si>
  <si>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</si>
  <si>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</si>
  <si>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</si>
  <si>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</si>
  <si>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</si>
  <si>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</si>
  <si>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</si>
  <si>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</si>
  <si>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</si>
  <si>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</si>
  <si>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</si>
  <si>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</si>
  <si>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</si>
  <si>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</si>
  <si>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</si>
  <si>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</si>
  <si>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</si>
  <si>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</si>
  <si>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</si>
  <si>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</si>
  <si>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</si>
  <si>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</si>
  <si>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</si>
  <si>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</si>
  <si>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</si>
  <si>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</si>
  <si>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</si>
  <si>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</si>
  <si>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9"/>
  </si>
  <si>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</si>
  <si>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</si>
  <si>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</si>
  <si>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</si>
  <si>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</si>
  <si>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</si>
  <si>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</si>
  <si>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</si>
  <si>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</si>
  <si>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</si>
  <si>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</si>
  <si>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</si>
  <si>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</si>
  <si>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</si>
  <si>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</si>
  <si>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0"/>
  </si>
  <si>
    <t>見積NO。から見積書にリンクさせてください。
※その他注意事項については（５）「見積書の取得について」を参照してください。</t>
    <phoneticPr fontId="30"/>
  </si>
  <si>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</si>
  <si>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</si>
  <si>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</si>
  <si>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0"/>
  </si>
  <si>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0"/>
  </si>
  <si>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0"/>
  </si>
  <si>
    <t>事業用口座の資金の流れを記載</t>
    <rPh sb="0" eb="3">
      <t>ジギョウヨウ</t>
    </rPh>
    <rPh sb="3" eb="5">
      <t>コウザ</t>
    </rPh>
    <rPh sb="6" eb="8">
      <t>シキン</t>
    </rPh>
    <rPh sb="9" eb="10">
      <t>ナガ</t>
    </rPh>
    <rPh sb="12" eb="14">
      <t>キサイ</t>
    </rPh>
    <phoneticPr fontId="30"/>
  </si>
  <si>
    <t>決算時必要資料</t>
    <rPh sb="0" eb="3">
      <t>ケッサンジ</t>
    </rPh>
    <rPh sb="3" eb="7">
      <t>ヒツヨウシリョウ</t>
    </rPh>
    <phoneticPr fontId="3"/>
  </si>
  <si>
    <t>預金通帳のコピー</t>
    <rPh sb="0" eb="4">
      <t>ヨキンツウチョウ</t>
    </rPh>
    <phoneticPr fontId="30"/>
  </si>
  <si>
    <t>請求書・領収書</t>
    <rPh sb="0" eb="3">
      <t>セイキュウショ</t>
    </rPh>
    <rPh sb="4" eb="7">
      <t>リョウシュウショ</t>
    </rPh>
    <phoneticPr fontId="30"/>
  </si>
  <si>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0"/>
  </si>
  <si>
    <t>※事務局に申請し、発行してもらって下さい。</t>
    <phoneticPr fontId="30"/>
  </si>
  <si>
    <t>登録料領収書控</t>
    <rPh sb="0" eb="3">
      <t>トウロクリョウ</t>
    </rPh>
    <rPh sb="3" eb="6">
      <t>リョウシュウショ</t>
    </rPh>
    <rPh sb="6" eb="7">
      <t>ヒカ</t>
    </rPh>
    <phoneticPr fontId="30"/>
  </si>
  <si>
    <t>預金出納帳</t>
    <rPh sb="0" eb="2">
      <t>ヨキン</t>
    </rPh>
    <rPh sb="2" eb="5">
      <t>スイトウチョウ</t>
    </rPh>
    <phoneticPr fontId="30"/>
  </si>
  <si>
    <t>現金出納帳</t>
    <rPh sb="0" eb="2">
      <t>ゲンキン</t>
    </rPh>
    <rPh sb="2" eb="5">
      <t>スイトウチョウ</t>
    </rPh>
    <phoneticPr fontId="30"/>
  </si>
  <si>
    <t>手持現金の流れを記載</t>
    <rPh sb="0" eb="2">
      <t>テモ</t>
    </rPh>
    <rPh sb="2" eb="4">
      <t>ゲンキン</t>
    </rPh>
    <rPh sb="5" eb="6">
      <t>ナガ</t>
    </rPh>
    <rPh sb="8" eb="10">
      <t>キサイ</t>
    </rPh>
    <phoneticPr fontId="30"/>
  </si>
  <si>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</si>
  <si>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</si>
  <si>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</si>
  <si>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</si>
  <si>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</si>
  <si>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</si>
  <si>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</si>
  <si>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</si>
  <si>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0"/>
  </si>
  <si>
    <t>事業費の収支状況並びに余剰金等に関する証明書</t>
    <phoneticPr fontId="30"/>
  </si>
  <si>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</si>
  <si>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</si>
  <si>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</si>
  <si>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</si>
  <si>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</si>
  <si>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</si>
  <si>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</si>
  <si>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</si>
  <si>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</si>
  <si>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</si>
  <si>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</si>
  <si>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</si>
  <si>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</si>
  <si>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</si>
  <si>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</si>
  <si>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</si>
  <si>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</si>
  <si>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</si>
  <si>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</si>
  <si>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</si>
  <si>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</si>
  <si>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</si>
  <si>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</si>
  <si>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</si>
  <si>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</si>
  <si>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</si>
  <si>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</si>
  <si>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</si>
  <si>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</si>
  <si>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</si>
  <si>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</si>
  <si>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</si>
  <si>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</si>
  <si>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</si>
  <si>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</si>
  <si>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</si>
  <si>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</si>
  <si>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0"/>
  </si>
  <si>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0"/>
  </si>
  <si>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</si>
  <si>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</si>
  <si>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</si>
  <si>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</si>
  <si>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</si>
  <si>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</si>
  <si>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</si>
  <si>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</si>
  <si>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</si>
  <si>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</si>
  <si>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</si>
  <si>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</si>
  <si>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</si>
  <si>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</si>
  <si>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</si>
  <si>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</si>
  <si>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</si>
  <si>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</si>
  <si>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</si>
  <si>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</si>
  <si>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</si>
  <si>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</si>
  <si>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</si>
  <si>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</si>
  <si>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</si>
  <si>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</si>
  <si>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</si>
  <si>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</si>
  <si>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</si>
  <si>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</si>
  <si>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</si>
  <si>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</si>
  <si>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</si>
  <si>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</si>
  <si>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</si>
  <si>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</si>
  <si>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</si>
  <si>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</si>
  <si>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</si>
  <si>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</si>
  <si>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</si>
  <si>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</si>
  <si>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</si>
  <si>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</si>
  <si>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</si>
  <si>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</si>
  <si>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0"/>
  </si>
  <si>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</si>
  <si>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0"/>
  </si>
  <si>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0"/>
  </si>
  <si>
    <t>※日本ＪＣ所定の連番が入ったものならびに、未使用・書き損じ分もそろえて提出して下さい。</t>
    <phoneticPr fontId="30"/>
  </si>
  <si>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</si>
  <si>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</si>
  <si>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</si>
  <si>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</si>
  <si>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</si>
  <si>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</si>
  <si>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</si>
  <si>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</si>
  <si>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</si>
  <si>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</si>
  <si>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</si>
  <si>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</si>
  <si>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</si>
  <si>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</si>
  <si>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</si>
  <si>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</si>
  <si>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</si>
  <si>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</si>
  <si>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</si>
  <si>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</si>
  <si>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</si>
  <si>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</si>
  <si>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</si>
  <si>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</si>
  <si>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</si>
  <si>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</si>
  <si>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</si>
  <si>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</si>
  <si>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</si>
  <si>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</si>
  <si>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</si>
  <si>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</si>
  <si>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</si>
  <si>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</si>
  <si>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</si>
  <si>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</si>
  <si>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</si>
  <si>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</si>
  <si>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</si>
  <si>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</si>
  <si>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</si>
  <si>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</si>
  <si>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</si>
  <si>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</si>
  <si>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</si>
  <si>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</si>
  <si>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</si>
  <si>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</si>
  <si>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</si>
  <si>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</si>
  <si>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</si>
  <si>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</si>
  <si>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</si>
  <si>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</si>
  <si>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</si>
  <si>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</si>
  <si>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</si>
  <si>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</si>
  <si>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</si>
  <si>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0"/>
  </si>
  <si>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</si>
  <si>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</si>
  <si>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</si>
  <si>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</si>
  <si>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</si>
  <si>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</si>
  <si>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</si>
  <si>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</si>
  <si>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</si>
  <si>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</si>
  <si>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</si>
  <si>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</si>
  <si>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</si>
  <si>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</si>
  <si>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</si>
  <si>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</si>
  <si>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</si>
  <si>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</si>
  <si>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</si>
  <si>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</si>
  <si>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</si>
  <si>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</si>
  <si>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</si>
  <si>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</si>
  <si>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</si>
  <si>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</si>
  <si>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</si>
  <si>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</si>
  <si>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</si>
  <si>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</si>
  <si>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</si>
  <si>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</si>
  <si>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</si>
  <si>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</si>
  <si>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</si>
  <si>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</si>
  <si>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２０２３年度　財審様式フォーム</t>
    <rPh sb="4" eb="6">
      <t>ネンド</t>
    </rPh>
    <rPh sb="7" eb="8">
      <t>ザイ</t>
    </rPh>
    <rPh sb="8" eb="9">
      <t>シン</t>
    </rPh>
    <rPh sb="9" eb="10">
      <t>ヨウ</t>
    </rPh>
    <rPh sb="10" eb="11">
      <t>シキ</t>
    </rPh>
    <phoneticPr fontId="3"/>
  </si>
  <si>
    <t>事業繰入金</t>
    <rPh sb="0" eb="2">
      <t>ジギョウ</t>
    </rPh>
    <rPh sb="2" eb="5">
      <t>クリイレキン</t>
    </rPh>
    <phoneticPr fontId="3"/>
  </si>
  <si>
    <t>一般会計事業費</t>
    <rPh sb="0" eb="2">
      <t>イッパン</t>
    </rPh>
    <rPh sb="2" eb="4">
      <t>カイケイ</t>
    </rPh>
    <rPh sb="4" eb="7">
      <t>ジギョウヒ</t>
    </rPh>
    <phoneticPr fontId="3"/>
  </si>
  <si>
    <t>会場設営費</t>
    <rPh sb="0" eb="2">
      <t>カイジョウ</t>
    </rPh>
    <rPh sb="2" eb="4">
      <t>セツエイ</t>
    </rPh>
    <rPh sb="4" eb="5">
      <t>ヒ</t>
    </rPh>
    <phoneticPr fontId="3"/>
  </si>
  <si>
    <t>会場費</t>
    <rPh sb="0" eb="3">
      <t>カイジョウヒ</t>
    </rPh>
    <phoneticPr fontId="3"/>
  </si>
  <si>
    <t>講師関係費</t>
    <rPh sb="0" eb="5">
      <t>コウシカンケイヒ</t>
    </rPh>
    <phoneticPr fontId="3"/>
  </si>
  <si>
    <t>諸謝金</t>
    <rPh sb="0" eb="3">
      <t>ショシャキン</t>
    </rPh>
    <phoneticPr fontId="3"/>
  </si>
  <si>
    <t>印刷代</t>
    <rPh sb="0" eb="3">
      <t>インサツダイ</t>
    </rPh>
    <phoneticPr fontId="3"/>
  </si>
  <si>
    <t>ビラ　印刷代
（2,000部　7営業日納品 送料無料）</t>
    <rPh sb="3" eb="6">
      <t>インサツダイ</t>
    </rPh>
    <rPh sb="13" eb="14">
      <t>ブ</t>
    </rPh>
    <rPh sb="16" eb="21">
      <t>エイギョウビノウヒン</t>
    </rPh>
    <rPh sb="22" eb="26">
      <t>ソウリョウムリョウ</t>
    </rPh>
    <phoneticPr fontId="3"/>
  </si>
  <si>
    <t>控室（西野さま）
宿泊</t>
    <rPh sb="0" eb="2">
      <t>ヒカエシツ</t>
    </rPh>
    <rPh sb="3" eb="5">
      <t>ニシノ</t>
    </rPh>
    <rPh sb="9" eb="11">
      <t>シュクハク</t>
    </rPh>
    <phoneticPr fontId="3"/>
  </si>
  <si>
    <t>控室（田中さま）
会議室</t>
    <rPh sb="0" eb="2">
      <t>ヒカエシツ</t>
    </rPh>
    <rPh sb="3" eb="5">
      <t>タナカ</t>
    </rPh>
    <rPh sb="9" eb="12">
      <t>カイギシツ</t>
    </rPh>
    <phoneticPr fontId="3"/>
  </si>
  <si>
    <t>甲州市勝沼ぶどうの丘
（イベントホール）
翌日 9:00-12:00</t>
    <phoneticPr fontId="3"/>
  </si>
  <si>
    <t>甲州市勝沼ぶどうの丘
（イベントホール）
当日 9:00-21:00</t>
    <rPh sb="0" eb="3">
      <t>コウシュウシ</t>
    </rPh>
    <rPh sb="3" eb="5">
      <t>カツヌマ</t>
    </rPh>
    <rPh sb="9" eb="10">
      <t>オカ</t>
    </rPh>
    <rPh sb="21" eb="23">
      <t>トウジツ</t>
    </rPh>
    <phoneticPr fontId="3"/>
  </si>
  <si>
    <t>会場費</t>
    <phoneticPr fontId="3"/>
  </si>
  <si>
    <t>設営費</t>
    <rPh sb="0" eb="2">
      <t>セツエイ</t>
    </rPh>
    <rPh sb="2" eb="3">
      <t>ヒ</t>
    </rPh>
    <phoneticPr fontId="3"/>
  </si>
  <si>
    <t>看板（会場）</t>
    <rPh sb="0" eb="2">
      <t>カンバン</t>
    </rPh>
    <rPh sb="3" eb="5">
      <t>カイジョウ</t>
    </rPh>
    <phoneticPr fontId="3"/>
  </si>
  <si>
    <t>西野朗氏への謝礼
※交通費など含む</t>
    <rPh sb="0" eb="3">
      <t>ニシノアキラ</t>
    </rPh>
    <rPh sb="3" eb="4">
      <t>シ</t>
    </rPh>
    <rPh sb="6" eb="8">
      <t>シャレイ</t>
    </rPh>
    <rPh sb="10" eb="13">
      <t>コウツウヒ</t>
    </rPh>
    <rPh sb="15" eb="16">
      <t>フク</t>
    </rPh>
    <phoneticPr fontId="3"/>
  </si>
  <si>
    <t>記念品代</t>
    <rPh sb="0" eb="4">
      <t>キネンヒンダイ</t>
    </rPh>
    <phoneticPr fontId="3"/>
  </si>
  <si>
    <t>事業名称：名将“西野朗”氏から学ぶ　チームを勝利へ導くリーダーシップ</t>
    <rPh sb="0" eb="2">
      <t>ジギョウ</t>
    </rPh>
    <rPh sb="2" eb="4">
      <t>メイショウ</t>
    </rPh>
    <rPh sb="5" eb="7">
      <t>メイショウ</t>
    </rPh>
    <rPh sb="8" eb="10">
      <t>ニシノ</t>
    </rPh>
    <rPh sb="10" eb="11">
      <t>アキラ</t>
    </rPh>
    <rPh sb="12" eb="13">
      <t>シ</t>
    </rPh>
    <rPh sb="15" eb="16">
      <t>マナ</t>
    </rPh>
    <rPh sb="22" eb="24">
      <t>ショウリ</t>
    </rPh>
    <rPh sb="25" eb="26">
      <t>ミチビ</t>
    </rPh>
    <phoneticPr fontId="3"/>
  </si>
  <si>
    <t>事業名称：名将“西野朗”氏から学ぶ　チームを勝利へ導くリーダーシップ</t>
    <rPh sb="0" eb="2">
      <t>ジギョウ</t>
    </rPh>
    <rPh sb="2" eb="4">
      <t>メイショウ</t>
    </rPh>
    <rPh sb="5" eb="6">
      <t>メイ</t>
    </rPh>
    <phoneticPr fontId="3"/>
  </si>
  <si>
    <t>ラクスル株式会社</t>
    <phoneticPr fontId="3"/>
  </si>
  <si>
    <t>チラシ作成／広報費・印刷代</t>
    <rPh sb="3" eb="5">
      <t>サクセイ</t>
    </rPh>
    <rPh sb="6" eb="9">
      <t>コウホウヒ</t>
    </rPh>
    <rPh sb="10" eb="13">
      <t>インサツダイ</t>
    </rPh>
    <phoneticPr fontId="3"/>
  </si>
  <si>
    <t>甲州市ぶどうの丘</t>
    <rPh sb="0" eb="3">
      <t>コウシュウシ</t>
    </rPh>
    <rPh sb="7" eb="8">
      <t>オカ</t>
    </rPh>
    <phoneticPr fontId="3"/>
  </si>
  <si>
    <t>岩崎醸造株式会社</t>
    <rPh sb="0" eb="4">
      <t>イワサキジョウゾウ</t>
    </rPh>
    <rPh sb="4" eb="8">
      <t>カブシキガイシャ</t>
    </rPh>
    <phoneticPr fontId="3"/>
  </si>
  <si>
    <t>ワイン
※西野様、田中様</t>
    <rPh sb="5" eb="8">
      <t>ニシノサマ</t>
    </rPh>
    <rPh sb="9" eb="12">
      <t>タナカサマ</t>
    </rPh>
    <phoneticPr fontId="3"/>
  </si>
  <si>
    <t>ワイン／講師関係費・記念品代</t>
    <rPh sb="4" eb="9">
      <t>コウシカンケイヒ</t>
    </rPh>
    <rPh sb="10" eb="14">
      <t>キネンヒンダイ</t>
    </rPh>
    <phoneticPr fontId="3"/>
  </si>
  <si>
    <t>ver.02</t>
    <phoneticPr fontId="3"/>
  </si>
  <si>
    <t>名将“西野朗”氏に学ぶ組織を成功に導くリーダーシップ</t>
    <rPh sb="0" eb="2">
      <t>メイショウ</t>
    </rPh>
    <rPh sb="3" eb="5">
      <t>ニシノ</t>
    </rPh>
    <rPh sb="5" eb="6">
      <t>アキラ</t>
    </rPh>
    <rPh sb="7" eb="8">
      <t>シ</t>
    </rPh>
    <rPh sb="9" eb="10">
      <t>マナ</t>
    </rPh>
    <rPh sb="11" eb="13">
      <t>ソシキ</t>
    </rPh>
    <rPh sb="14" eb="16">
      <t>セイコウ</t>
    </rPh>
    <rPh sb="17" eb="18">
      <t>ミチビ</t>
    </rPh>
    <phoneticPr fontId="3"/>
  </si>
  <si>
    <t>一般会計事業費</t>
    <rPh sb="0" eb="7">
      <t>イッパンカイケイジギョウヒ</t>
    </rPh>
    <phoneticPr fontId="3"/>
  </si>
  <si>
    <t>広報費</t>
    <phoneticPr fontId="3"/>
  </si>
  <si>
    <t>（　事業名称　：名将“西野朗”氏から学ぶ　チームを勝利へ導くリーダーシップ　）</t>
    <phoneticPr fontId="3"/>
  </si>
  <si>
    <t>西野朗氏</t>
    <rPh sb="0" eb="3">
      <t>ニシノアキラ</t>
    </rPh>
    <rPh sb="3" eb="4">
      <t>シ</t>
    </rPh>
    <phoneticPr fontId="3"/>
  </si>
  <si>
    <t>謝金／講師関係費・諸謝金</t>
    <rPh sb="0" eb="2">
      <t>シャキン</t>
    </rPh>
    <rPh sb="3" eb="8">
      <t>コウシカンケイヒ</t>
    </rPh>
    <rPh sb="9" eb="12">
      <t>ショシャキン</t>
    </rPh>
    <phoneticPr fontId="3"/>
  </si>
  <si>
    <t>みずほ銀行、東京営業部</t>
    <rPh sb="3" eb="5">
      <t>ギンコウ</t>
    </rPh>
    <rPh sb="6" eb="11">
      <t>トウキョウエイギョウブ</t>
    </rPh>
    <phoneticPr fontId="3"/>
  </si>
  <si>
    <t>（普）</t>
    <phoneticPr fontId="3"/>
  </si>
  <si>
    <t>ラクスル株式会社</t>
  </si>
  <si>
    <t>なし</t>
    <phoneticPr fontId="3"/>
  </si>
  <si>
    <t>現金（コンビニ払い手数料無料）</t>
    <rPh sb="0" eb="2">
      <t>ゲンキン</t>
    </rPh>
    <rPh sb="7" eb="8">
      <t>バラ</t>
    </rPh>
    <rPh sb="9" eb="12">
      <t>テスウリョウ</t>
    </rPh>
    <rPh sb="12" eb="14">
      <t>ムリョウ</t>
    </rPh>
    <phoneticPr fontId="3"/>
  </si>
  <si>
    <t>ニシノアキラ</t>
    <phoneticPr fontId="3"/>
  </si>
  <si>
    <t>振込手数料</t>
    <rPh sb="0" eb="5">
      <t>フリコミテスウリョウ</t>
    </rPh>
    <phoneticPr fontId="3"/>
  </si>
  <si>
    <t>振込手数料（西野朗氏）</t>
    <rPh sb="0" eb="5">
      <t>フリコミテスウリョウ</t>
    </rPh>
    <rPh sb="6" eb="10">
      <t>ニシノアキラシ</t>
    </rPh>
    <phoneticPr fontId="3"/>
  </si>
  <si>
    <t>講師料</t>
    <rPh sb="0" eb="3">
      <t>コウシリョウ</t>
    </rPh>
    <phoneticPr fontId="3"/>
  </si>
  <si>
    <t>チラシ</t>
    <phoneticPr fontId="3"/>
  </si>
  <si>
    <t>㈲アップルニュース</t>
    <phoneticPr fontId="3"/>
  </si>
  <si>
    <t>看板作成／会場設営費・設営費</t>
    <rPh sb="0" eb="2">
      <t>カンバン</t>
    </rPh>
    <rPh sb="2" eb="4">
      <t>サクセイ</t>
    </rPh>
    <rPh sb="5" eb="10">
      <t>カイジョウセツエイヒ</t>
    </rPh>
    <rPh sb="11" eb="14">
      <t>セツエイヒ</t>
    </rPh>
    <phoneticPr fontId="3"/>
  </si>
  <si>
    <t>会場設営費・会場費</t>
    <rPh sb="0" eb="5">
      <t>カイジョウセツエイヒ</t>
    </rPh>
    <rPh sb="6" eb="9">
      <t>カイジョウヒ</t>
    </rPh>
    <phoneticPr fontId="3"/>
  </si>
  <si>
    <t>現金</t>
    <rPh sb="0" eb="2">
      <t>ゲンキン</t>
    </rPh>
    <phoneticPr fontId="3"/>
  </si>
  <si>
    <t>14：00 ～ 17 ： 00　（180分間）</t>
    <phoneticPr fontId="3"/>
  </si>
  <si>
    <t>　　　2025 年6月29日（日）　　　　　　　　</t>
    <rPh sb="15" eb="16">
      <t>ヒ</t>
    </rPh>
    <phoneticPr fontId="3"/>
  </si>
  <si>
    <t>田中進</t>
    <rPh sb="0" eb="3">
      <t>タナカススム</t>
    </rPh>
    <phoneticPr fontId="3"/>
  </si>
  <si>
    <t>テーマ［　名将“西野朗”氏から学ぶ　チームを勝利へ導くリーダーシップ　]</t>
    <phoneticPr fontId="3"/>
  </si>
  <si>
    <t>2025 年　6月　29日</t>
    <rPh sb="5" eb="6">
      <t>ネン</t>
    </rPh>
    <rPh sb="8" eb="9">
      <t>ガツ</t>
    </rPh>
    <rPh sb="12" eb="13">
      <t>ニチ</t>
    </rPh>
    <phoneticPr fontId="3"/>
  </si>
  <si>
    <t>田中 進</t>
    <rPh sb="0" eb="2">
      <t>タナカ</t>
    </rPh>
    <rPh sb="3" eb="4">
      <t>ススム</t>
    </rPh>
    <phoneticPr fontId="3"/>
  </si>
  <si>
    <t>甲州市勝沼ぶどうの丘
（イベントホール）
翌日午前中</t>
    <rPh sb="21" eb="23">
      <t>ヨクジツ</t>
    </rPh>
    <rPh sb="23" eb="26">
      <t>ゴゼンチュウ</t>
    </rPh>
    <phoneticPr fontId="3"/>
  </si>
  <si>
    <t>名将“西野朗”氏から学ぶ　チームを勝利へ導くリーダーシップ</t>
    <phoneticPr fontId="3"/>
  </si>
  <si>
    <t>西野朗</t>
    <rPh sb="0" eb="2">
      <t>ニシノ</t>
    </rPh>
    <rPh sb="2" eb="3">
      <t>アキラ</t>
    </rPh>
    <phoneticPr fontId="3"/>
  </si>
  <si>
    <t>※入り時間13時、お帰りは19時頃を予定</t>
    <rPh sb="1" eb="2">
      <t>イ</t>
    </rPh>
    <rPh sb="3" eb="5">
      <t>ジカン</t>
    </rPh>
    <rPh sb="7" eb="8">
      <t>ジ</t>
    </rPh>
    <rPh sb="10" eb="11">
      <t>カエ</t>
    </rPh>
    <rPh sb="15" eb="16">
      <t>ジ</t>
    </rPh>
    <rPh sb="16" eb="17">
      <t>ゴロ</t>
    </rPh>
    <rPh sb="18" eb="20">
      <t>ヨテイ</t>
    </rPh>
    <phoneticPr fontId="3"/>
  </si>
  <si>
    <t>みずほ銀行</t>
    <rPh sb="3" eb="5">
      <t>ギンコウ</t>
    </rPh>
    <phoneticPr fontId="3"/>
  </si>
  <si>
    <t>東京営業部</t>
    <rPh sb="0" eb="5">
      <t>トウキョウエイギョウブ</t>
    </rPh>
    <phoneticPr fontId="3"/>
  </si>
  <si>
    <t>■普通</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</si>
  <si>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及び講演要旨、講師プロフィールの掲載（ただし、使用前に出演者に確認をとったもの）</t>
    <rPh sb="101" eb="103">
      <t>シヨウ</t>
    </rPh>
    <rPh sb="103" eb="104">
      <t>マエ</t>
    </rPh>
    <rPh sb="105" eb="108">
      <t>シュツエンシャ</t>
    </rPh>
    <rPh sb="109" eb="111">
      <t>カクニン</t>
    </rPh>
    <phoneticPr fontId="3"/>
  </si>
  <si>
    <t>講演中の講師の写真撮影（ただし、主催者に限る。一般のお客様は撮影を禁じる。）</t>
    <rPh sb="16" eb="19">
      <t>シュサイシャ</t>
    </rPh>
    <rPh sb="20" eb="21">
      <t>カギ</t>
    </rPh>
    <rPh sb="23" eb="25">
      <t>イッパン</t>
    </rPh>
    <rPh sb="27" eb="29">
      <t>キャクサマ</t>
    </rPh>
    <rPh sb="30" eb="32">
      <t>サツエイ</t>
    </rPh>
    <rPh sb="33" eb="34">
      <t>キン</t>
    </rPh>
    <phoneticPr fontId="3"/>
  </si>
  <si>
    <r>
      <rPr>
        <strike/>
        <sz val="10"/>
        <rFont val="ＭＳ Ｐゴシック"/>
        <family val="3"/>
        <charset val="128"/>
      </rPr>
      <t>文章化済み講演、要旨作成済み講演、または講師が講演にて自ら使用した資料、その他</t>
    </r>
    <r>
      <rPr>
        <sz val="10"/>
        <rFont val="ＭＳ Ｐゴシック"/>
        <family val="3"/>
        <charset val="128"/>
      </rPr>
      <t>講演中撮影された写真につき、広報誌への掲載、複製、または貸与</t>
    </r>
    <phoneticPr fontId="3"/>
  </si>
  <si>
    <r>
      <rPr>
        <strike/>
        <sz val="10"/>
        <rFont val="ＭＳ Ｐゴシック"/>
        <family val="3"/>
        <charset val="128"/>
      </rPr>
      <t>録画物、出演者が講演等にて自ら使用した資料、及び</t>
    </r>
    <r>
      <rPr>
        <sz val="10"/>
        <rFont val="ＭＳ Ｐゴシック"/>
        <family val="3"/>
        <charset val="128"/>
      </rPr>
      <t>講演等で撮影した画像</t>
    </r>
    <r>
      <rPr>
        <strike/>
        <sz val="10"/>
        <rFont val="ＭＳ Ｐゴシック"/>
        <family val="3"/>
        <charset val="128"/>
      </rPr>
      <t>・動画</t>
    </r>
    <r>
      <rPr>
        <sz val="10"/>
        <rFont val="ＭＳ Ｐゴシック"/>
        <family val="3"/>
        <charset val="128"/>
      </rPr>
      <t>につき、公益社団法人 日本青年会議所ホームページ他、インターネットを利用した無償配信（ただし、公益社団法人 日本青年会議所が指定した者の利用も含む事とします）　</t>
    </r>
    <rPh sb="45" eb="47">
      <t>ホウジン</t>
    </rPh>
    <rPh sb="48" eb="50">
      <t>ニッポン</t>
    </rPh>
    <phoneticPr fontId="3"/>
  </si>
  <si>
    <r>
      <t>公益社団法人 日本青年会議所ホームページ他、インターネットを利用した各種配信につき、この配信期間については、１年間の配信とします。</t>
    </r>
    <r>
      <rPr>
        <strike/>
        <sz val="10"/>
        <rFont val="ＭＳ Ｐゴシック"/>
        <family val="3"/>
        <charset val="128"/>
      </rPr>
      <t>ただし、期間満了後、出演者（契約者）より申し出がない限り、公益社団法人 日本青年会議所ホームページ他、インターネットを利用した配信を終了するまでの間、継続して公開することに異議ありません。</t>
    </r>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</si>
  <si>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日本青年会議所が指定した者は下記のとおりとします。（ただし、動画の使用は禁ずる。）</t>
    <rPh sb="146" eb="148">
      <t>ドウガ</t>
    </rPh>
    <rPh sb="149" eb="151">
      <t>シヨウ</t>
    </rPh>
    <rPh sb="152" eb="153">
      <t>キン</t>
    </rPh>
    <phoneticPr fontId="3"/>
  </si>
  <si>
    <t>勝沼醸造株式会社</t>
    <rPh sb="0" eb="4">
      <t>カツヌマジョウゾウ</t>
    </rPh>
    <rPh sb="4" eb="8">
      <t>カブシキガイシャ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</si>
</sst>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 numFmtId="183" formatCode="[$-F800]dddd\,\ mmmm\ dd\,\ yyyy"/>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trike/>
      <sz val="1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6" fillId="0" borderId="0" applyFill="0" applyBorder="0" applyAlignment="0"/>
    <xf numFmtId="0" fontId="27" fillId="0" borderId="1" applyNumberFormat="0" applyAlignment="0" applyProtection="0">
      <alignment horizontal="left" vertical="center"/>
    </xf>
    <xf numFmtId="0" fontId="27" fillId="0" borderId="2">
      <alignment horizontal="left" vertical="center"/>
    </xf>
    <xf numFmtId="0" fontId="28" fillId="0" borderId="0"/>
    <xf numFmtId="0" fontId="4" fillId="0" borderId="0" applyNumberFormat="0" applyFill="0" applyBorder="0" applyAlignment="0" applyProtection="0"/>
    <xf numFmtId="38" fontId="2" fillId="0" borderId="0" applyFont="0" applyFill="0" applyBorder="0" applyAlignment="0" applyProtection="0"/>
    <xf numFmtId="38" fontId="25" fillId="0" borderId="0" applyFont="0" applyFill="0" applyBorder="0" applyAlignment="0" applyProtection="0"/>
    <xf numFmtId="38" fontId="2" fillId="0" borderId="0" applyFont="0" applyFill="0" applyBorder="0" applyAlignment="0" applyProtection="0"/>
    <xf numFmtId="38" fontId="35" fillId="0" borderId="0" applyFont="0" applyFill="0" applyBorder="0" applyAlignment="0" applyProtection="0">
      <alignment vertical="center"/>
    </xf>
    <xf numFmtId="0" fontId="25" fillId="0" borderId="0"/>
    <xf numFmtId="0" fontId="35"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28">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1"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1" fillId="2" borderId="9" xfId="0" applyFont="1" applyFill="1" applyBorder="1" applyAlignment="1">
      <alignment horizontal="left" vertical="center" wrapText="1"/>
    </xf>
    <xf numFmtId="0" fontId="6" fillId="0" borderId="0" xfId="0" applyFont="1" applyAlignment="1">
      <alignment vertical="top"/>
    </xf>
    <xf numFmtId="0" fontId="31" fillId="2" borderId="9" xfId="0" applyFont="1" applyFill="1" applyBorder="1" applyAlignment="1">
      <alignment vertical="center" wrapText="1"/>
    </xf>
    <xf numFmtId="0" fontId="31" fillId="2" borderId="0" xfId="0" applyFont="1" applyFill="1" applyAlignment="1">
      <alignment horizontal="left" vertical="center" wrapText="1"/>
    </xf>
    <xf numFmtId="0" fontId="31" fillId="2" borderId="6" xfId="0" applyFont="1" applyFill="1" applyBorder="1" applyAlignment="1">
      <alignment vertical="center" wrapText="1"/>
    </xf>
    <xf numFmtId="0" fontId="31" fillId="2" borderId="13" xfId="0" applyFont="1" applyFill="1" applyBorder="1" applyAlignment="1">
      <alignment vertical="center" wrapText="1"/>
    </xf>
    <xf numFmtId="0" fontId="32" fillId="2" borderId="9" xfId="5" applyFont="1" applyFill="1" applyBorder="1" applyAlignment="1">
      <alignment horizontal="left" vertical="center"/>
    </xf>
    <xf numFmtId="0" fontId="32" fillId="2" borderId="7" xfId="5" applyFont="1" applyFill="1" applyBorder="1" applyAlignment="1">
      <alignment horizontal="left" vertical="center"/>
    </xf>
    <xf numFmtId="0" fontId="31"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3"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2"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19" fillId="0" borderId="0" xfId="14" applyFont="1" applyAlignment="1">
      <alignment vertical="center"/>
    </xf>
    <xf numFmtId="0" fontId="19" fillId="0" borderId="0" xfId="15" applyFont="1" applyAlignment="1">
      <alignment vertical="center"/>
    </xf>
    <xf numFmtId="0" fontId="19" fillId="0" borderId="0" xfId="0" applyFont="1"/>
    <xf numFmtId="0" fontId="19"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19"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6" fillId="0" borderId="0" xfId="14" applyFont="1" applyAlignment="1">
      <alignment horizontal="center"/>
    </xf>
    <xf numFmtId="0" fontId="36" fillId="0" borderId="0" xfId="0" applyFont="1" applyAlignment="1">
      <alignment horizontal="center"/>
    </xf>
    <xf numFmtId="0" fontId="23" fillId="0" borderId="0" xfId="14" applyFont="1" applyAlignment="1">
      <alignment horizontal="center"/>
    </xf>
    <xf numFmtId="0" fontId="24"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7" fillId="2" borderId="7" xfId="5" applyFont="1" applyFill="1" applyBorder="1" applyAlignment="1">
      <alignment horizontal="left" vertical="center"/>
    </xf>
    <xf numFmtId="0" fontId="38" fillId="2" borderId="0" xfId="0" applyFont="1" applyFill="1" applyAlignment="1">
      <alignment horizontal="left" vertical="center" wrapText="1"/>
    </xf>
    <xf numFmtId="0" fontId="38" fillId="2" borderId="9" xfId="0" applyFont="1" applyFill="1" applyBorder="1" applyAlignment="1">
      <alignment horizontal="center" vertical="center" wrapText="1"/>
    </xf>
    <xf numFmtId="0" fontId="39"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1" fillId="0" borderId="0" xfId="0" applyFont="1" applyAlignment="1">
      <alignment vertical="center"/>
    </xf>
    <xf numFmtId="0" fontId="25"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1"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19"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0"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0" fillId="0" borderId="0" xfId="16" applyFont="1">
      <alignment vertical="center"/>
    </xf>
    <xf numFmtId="0" fontId="20"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6" xfId="14" applyFont="1" applyBorder="1" applyAlignment="1">
      <alignment vertical="center" wrapText="1"/>
    </xf>
    <xf numFmtId="0" fontId="0" fillId="0" borderId="9" xfId="14" applyFont="1" applyBorder="1" applyAlignment="1">
      <alignment vertical="center" wrapText="1"/>
    </xf>
    <xf numFmtId="177" fontId="0" fillId="0" borderId="9" xfId="14" applyNumberFormat="1" applyFont="1" applyBorder="1" applyAlignment="1">
      <alignment vertical="center"/>
    </xf>
    <xf numFmtId="0" fontId="0" fillId="0" borderId="9" xfId="14" applyFont="1" applyBorder="1" applyAlignment="1">
      <alignment vertical="center"/>
    </xf>
    <xf numFmtId="0" fontId="0" fillId="0" borderId="8" xfId="14" applyFont="1" applyBorder="1" applyAlignment="1">
      <alignment vertical="center" wrapText="1"/>
    </xf>
    <xf numFmtId="0" fontId="2" fillId="0" borderId="10" xfId="14" applyBorder="1" applyAlignment="1">
      <alignment horizontal="center"/>
    </xf>
    <xf numFmtId="31" fontId="7" fillId="0" borderId="0" xfId="0" applyNumberFormat="1" applyFont="1" applyAlignment="1">
      <alignment horizontal="right" vertical="center"/>
    </xf>
    <xf numFmtId="10" fontId="0" fillId="0" borderId="9" xfId="17" applyNumberFormat="1" applyFont="1" applyBorder="1" applyAlignment="1">
      <alignment horizontal="left" vertical="center" wrapText="1"/>
    </xf>
    <xf numFmtId="183" fontId="15" fillId="0" borderId="51" xfId="14" applyNumberFormat="1" applyFont="1" applyBorder="1" applyAlignment="1">
      <alignment horizontal="center"/>
    </xf>
    <xf numFmtId="10" fontId="0" fillId="0" borderId="8" xfId="14" applyNumberFormat="1" applyFont="1" applyBorder="1" applyAlignment="1">
      <alignment horizontal="left" vertical="center"/>
    </xf>
    <xf numFmtId="0" fontId="4" fillId="0" borderId="8" xfId="5" applyBorder="1" applyAlignment="1">
      <alignment vertical="center"/>
    </xf>
    <xf numFmtId="0" fontId="0" fillId="0" borderId="4" xfId="14" applyFont="1" applyBorder="1" applyAlignment="1">
      <alignment vertical="center" wrapText="1"/>
    </xf>
    <xf numFmtId="0" fontId="4" fillId="0" borderId="4" xfId="5" applyBorder="1" applyAlignment="1">
      <alignment vertical="center"/>
    </xf>
    <xf numFmtId="176" fontId="0" fillId="0" borderId="0" xfId="0" applyNumberFormat="1"/>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9"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9" fillId="0" borderId="0" xfId="0" applyFont="1" applyAlignment="1">
      <alignment horizontal="center"/>
    </xf>
    <xf numFmtId="0" fontId="13" fillId="0" borderId="0" xfId="0" applyFont="1" applyAlignment="1">
      <alignment horizontal="center"/>
    </xf>
    <xf numFmtId="38" fontId="14" fillId="0" borderId="3" xfId="6" applyFont="1" applyBorder="1" applyAlignment="1">
      <alignment vertical="center"/>
    </xf>
    <xf numFmtId="38" fontId="14" fillId="0" borderId="2" xfId="6" applyFont="1" applyBorder="1" applyAlignment="1">
      <alignment vertical="center"/>
    </xf>
    <xf numFmtId="0" fontId="11" fillId="0" borderId="0" xfId="0" applyFont="1" applyAlignment="1">
      <alignment horizontal="center" vertical="center"/>
    </xf>
    <xf numFmtId="38" fontId="8" fillId="0" borderId="3" xfId="6" applyFont="1" applyBorder="1" applyAlignment="1">
      <alignment vertical="center"/>
    </xf>
    <xf numFmtId="38" fontId="8" fillId="0" borderId="2" xfId="6" applyFont="1" applyBorder="1" applyAlignment="1">
      <alignment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38" fontId="8" fillId="0" borderId="57" xfId="6" applyFont="1" applyBorder="1" applyAlignment="1">
      <alignment vertical="center"/>
    </xf>
    <xf numFmtId="38" fontId="8" fillId="0" borderId="58" xfId="6" applyFont="1" applyBorder="1" applyAlignment="1">
      <alignment vertical="center"/>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42"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4"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19"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left" vertical="center"/>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42"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0" fillId="0" borderId="0" xfId="16" applyFont="1" applyAlignment="1">
      <alignment horizontal="center" vertical="center"/>
    </xf>
    <xf numFmtId="0" fontId="42" fillId="0" borderId="0" xfId="16" applyFont="1" applyAlignment="1">
      <alignment horizontal="left" vertical="top" wrapText="1" shrinkToFit="1"/>
    </xf>
    <xf numFmtId="0" fontId="42" fillId="0" borderId="0" xfId="16" applyFont="1" applyAlignment="1">
      <alignment horizontal="left" vertical="center" shrinkToFit="1"/>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8"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2"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177" fontId="0" fillId="0" borderId="0" xfId="14" applyNumberFormat="1" applyFont="1" applyAlignment="1">
      <alignment horizont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433387</xdr:colOff>
      <xdr:row>16</xdr:row>
      <xdr:rowOff>147637</xdr:rowOff>
    </xdr:from>
    <xdr:to>
      <xdr:col>5</xdr:col>
      <xdr:colOff>133349</xdr:colOff>
      <xdr:row>18</xdr:row>
      <xdr:rowOff>33338</xdr:rowOff>
    </xdr:to>
    <xdr:sp macro="" textlink="">
      <xdr:nvSpPr>
        <xdr:cNvPr id="11" name="楕円 10">
          <a:extLst>
            <a:ext uri="{FF2B5EF4-FFF2-40B4-BE49-F238E27FC236}">
              <a16:creationId xmlns:a16="http://schemas.microsoft.com/office/drawing/2014/main" id="{D8423398-8370-4F02-81C5-12D150C1FE67}"/>
            </a:ext>
          </a:extLst>
        </xdr:cNvPr>
        <xdr:cNvSpPr/>
      </xdr:nvSpPr>
      <xdr:spPr bwMode="auto">
        <a:xfrm>
          <a:off x="2205037" y="296227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385763</xdr:colOff>
      <xdr:row>18</xdr:row>
      <xdr:rowOff>104775</xdr:rowOff>
    </xdr:from>
    <xdr:to>
      <xdr:col>3</xdr:col>
      <xdr:colOff>166688</xdr:colOff>
      <xdr:row>20</xdr:row>
      <xdr:rowOff>57150</xdr:rowOff>
    </xdr:to>
    <xdr:sp macro="" textlink="">
      <xdr:nvSpPr>
        <xdr:cNvPr id="12" name="楕円 11">
          <a:extLst>
            <a:ext uri="{FF2B5EF4-FFF2-40B4-BE49-F238E27FC236}">
              <a16:creationId xmlns:a16="http://schemas.microsoft.com/office/drawing/2014/main" id="{3B376D66-1C0B-4206-976C-C487D2D271E1}"/>
            </a:ext>
          </a:extLst>
        </xdr:cNvPr>
        <xdr:cNvSpPr/>
      </xdr:nvSpPr>
      <xdr:spPr bwMode="auto">
        <a:xfrm>
          <a:off x="1004888" y="3248025"/>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581026</xdr:colOff>
      <xdr:row>18</xdr:row>
      <xdr:rowOff>90488</xdr:rowOff>
    </xdr:from>
    <xdr:to>
      <xdr:col>4</xdr:col>
      <xdr:colOff>180976</xdr:colOff>
      <xdr:row>20</xdr:row>
      <xdr:rowOff>42863</xdr:rowOff>
    </xdr:to>
    <xdr:sp macro="" textlink="">
      <xdr:nvSpPr>
        <xdr:cNvPr id="17" name="楕円 16">
          <a:extLst>
            <a:ext uri="{FF2B5EF4-FFF2-40B4-BE49-F238E27FC236}">
              <a16:creationId xmlns:a16="http://schemas.microsoft.com/office/drawing/2014/main" id="{133399E6-B0B3-4521-B115-BEB02EF5F399}"/>
            </a:ext>
          </a:extLst>
        </xdr:cNvPr>
        <xdr:cNvSpPr/>
      </xdr:nvSpPr>
      <xdr:spPr bwMode="auto">
        <a:xfrm>
          <a:off x="1685926" y="3233738"/>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709613</xdr:colOff>
      <xdr:row>18</xdr:row>
      <xdr:rowOff>100013</xdr:rowOff>
    </xdr:from>
    <xdr:to>
      <xdr:col>7</xdr:col>
      <xdr:colOff>228600</xdr:colOff>
      <xdr:row>20</xdr:row>
      <xdr:rowOff>52388</xdr:rowOff>
    </xdr:to>
    <xdr:sp macro="" textlink="">
      <xdr:nvSpPr>
        <xdr:cNvPr id="18" name="楕円 17">
          <a:extLst>
            <a:ext uri="{FF2B5EF4-FFF2-40B4-BE49-F238E27FC236}">
              <a16:creationId xmlns:a16="http://schemas.microsoft.com/office/drawing/2014/main" id="{A161C5B5-00EA-4514-A40E-1F6A020F7F37}"/>
            </a:ext>
          </a:extLst>
        </xdr:cNvPr>
        <xdr:cNvSpPr/>
      </xdr:nvSpPr>
      <xdr:spPr bwMode="auto">
        <a:xfrm>
          <a:off x="4071938" y="3243263"/>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471488</xdr:colOff>
      <xdr:row>17</xdr:row>
      <xdr:rowOff>0</xdr:rowOff>
    </xdr:from>
    <xdr:to>
      <xdr:col>5</xdr:col>
      <xdr:colOff>171450</xdr:colOff>
      <xdr:row>18</xdr:row>
      <xdr:rowOff>52388</xdr:rowOff>
    </xdr:to>
    <xdr:sp macro="" textlink="">
      <xdr:nvSpPr>
        <xdr:cNvPr id="2" name="楕円 1">
          <a:extLst>
            <a:ext uri="{FF2B5EF4-FFF2-40B4-BE49-F238E27FC236}">
              <a16:creationId xmlns:a16="http://schemas.microsoft.com/office/drawing/2014/main" id="{B3785E16-34E2-58D6-14F5-057A10B9EC2D}"/>
            </a:ext>
          </a:extLst>
        </xdr:cNvPr>
        <xdr:cNvSpPr/>
      </xdr:nvSpPr>
      <xdr:spPr bwMode="auto">
        <a:xfrm>
          <a:off x="2243138" y="29813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342901</xdr:colOff>
      <xdr:row>18</xdr:row>
      <xdr:rowOff>142875</xdr:rowOff>
    </xdr:from>
    <xdr:to>
      <xdr:col>3</xdr:col>
      <xdr:colOff>328613</xdr:colOff>
      <xdr:row>20</xdr:row>
      <xdr:rowOff>28575</xdr:rowOff>
    </xdr:to>
    <xdr:sp macro="" textlink="">
      <xdr:nvSpPr>
        <xdr:cNvPr id="3" name="楕円 2">
          <a:extLst>
            <a:ext uri="{FF2B5EF4-FFF2-40B4-BE49-F238E27FC236}">
              <a16:creationId xmlns:a16="http://schemas.microsoft.com/office/drawing/2014/main" id="{51F0D802-1B73-4832-87A9-CF1B3E799C28}"/>
            </a:ext>
          </a:extLst>
        </xdr:cNvPr>
        <xdr:cNvSpPr/>
      </xdr:nvSpPr>
      <xdr:spPr bwMode="auto">
        <a:xfrm>
          <a:off x="962026" y="32861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1019176</xdr:colOff>
      <xdr:row>27</xdr:row>
      <xdr:rowOff>147637</xdr:rowOff>
    </xdr:from>
    <xdr:to>
      <xdr:col>8</xdr:col>
      <xdr:colOff>242888</xdr:colOff>
      <xdr:row>29</xdr:row>
      <xdr:rowOff>28575</xdr:rowOff>
    </xdr:to>
    <xdr:sp macro="" textlink="">
      <xdr:nvSpPr>
        <xdr:cNvPr id="4" name="楕円 3">
          <a:extLst>
            <a:ext uri="{FF2B5EF4-FFF2-40B4-BE49-F238E27FC236}">
              <a16:creationId xmlns:a16="http://schemas.microsoft.com/office/drawing/2014/main" id="{71308546-A3EA-45B4-88C6-B9AB3F2C4306}"/>
            </a:ext>
          </a:extLst>
        </xdr:cNvPr>
        <xdr:cNvSpPr/>
      </xdr:nvSpPr>
      <xdr:spPr bwMode="auto">
        <a:xfrm>
          <a:off x="5129214" y="478631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1004888</xdr:colOff>
      <xdr:row>29</xdr:row>
      <xdr:rowOff>138112</xdr:rowOff>
    </xdr:from>
    <xdr:to>
      <xdr:col>8</xdr:col>
      <xdr:colOff>228600</xdr:colOff>
      <xdr:row>31</xdr:row>
      <xdr:rowOff>19050</xdr:rowOff>
    </xdr:to>
    <xdr:sp macro="" textlink="">
      <xdr:nvSpPr>
        <xdr:cNvPr id="5" name="楕円 4">
          <a:extLst>
            <a:ext uri="{FF2B5EF4-FFF2-40B4-BE49-F238E27FC236}">
              <a16:creationId xmlns:a16="http://schemas.microsoft.com/office/drawing/2014/main" id="{9ADBC2CD-6F3F-4B4E-A104-B9364C20C50D}"/>
            </a:ext>
          </a:extLst>
        </xdr:cNvPr>
        <xdr:cNvSpPr/>
      </xdr:nvSpPr>
      <xdr:spPr bwMode="auto">
        <a:xfrm>
          <a:off x="5114926" y="511016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sumori/&#35211;&#31309;&#26360;1&#12288;&#12406;&#12393;&#12358;&#12398;&#19992;1.pdf" TargetMode="External"/><Relationship Id="rId3" Type="http://schemas.openxmlformats.org/officeDocument/2006/relationships/hyperlink" Target="mitsumori/&#35211;&#31309;&#26360;1&#12288;&#12406;&#12393;&#12358;&#12398;&#19992;2.pdf" TargetMode="External"/><Relationship Id="rId7" Type="http://schemas.openxmlformats.org/officeDocument/2006/relationships/hyperlink" Target="mitsumori\&#35211;&#31309;&#26360;3&#12288;&#20986;&#28436;&#25215;&#35582;&#26360;.pdf" TargetMode="External"/><Relationship Id="rId2" Type="http://schemas.openxmlformats.org/officeDocument/2006/relationships/hyperlink" Target="mitsumori/&#35211;&#31309;&#26360;1&#12288;&#12406;&#12393;&#12358;&#12398;&#19992;1.pdf" TargetMode="External"/><Relationship Id="rId1" Type="http://schemas.openxmlformats.org/officeDocument/2006/relationships/hyperlink" Target="mitsumori\&#35211;&#31309;&#26360;1&#12288;&#12406;&#12393;&#12358;&#12398;&#19992;1.pdf" TargetMode="External"/><Relationship Id="rId6" Type="http://schemas.openxmlformats.org/officeDocument/2006/relationships/hyperlink" Target="mitsumori\&#35211;&#31309;&#26360;6&#12288;&#25391;&#36796;&#25163;&#25968;&#26009;.pdf" TargetMode="External"/><Relationship Id="rId11" Type="http://schemas.openxmlformats.org/officeDocument/2006/relationships/printerSettings" Target="../printerSettings/printerSettings5.bin"/><Relationship Id="rId5" Type="http://schemas.openxmlformats.org/officeDocument/2006/relationships/hyperlink" Target="mitsumori\&#35211;&#31309;&#26360;5&#12288;&#12521;&#12463;&#12473;&#12523;%20&#12481;&#12521;&#12471;.pdf" TargetMode="External"/><Relationship Id="rId10" Type="http://schemas.openxmlformats.org/officeDocument/2006/relationships/hyperlink" Target="mitsumori\&#35211;&#31309;&#26360;1&#12288;&#12406;&#12393;&#12358;&#12398;&#19992;1.pdf" TargetMode="External"/><Relationship Id="rId4" Type="http://schemas.openxmlformats.org/officeDocument/2006/relationships/hyperlink" Target="mitsumori\&#35211;&#31309;&#26360;4&#12288;&#23721;&#23822;&#37304;&#36896;.pdf" TargetMode="External"/><Relationship Id="rId9" Type="http://schemas.openxmlformats.org/officeDocument/2006/relationships/hyperlink" Target="mitsumori\&#35211;&#31309;&#26360;2&#12288;&#30475;&#26495;.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F5" sqref="F5"/>
    </sheetView>
  </sheetViews>
  <sheetFormatPr defaultColWidth="13" defaultRowHeight="12.75" x14ac:dyDescent="0.25"/>
  <cols>
    <col min="1" max="1" width="5.6640625" style="1" bestFit="1" customWidth="1"/>
    <col min="2" max="2" width="23.33203125" style="1" customWidth="1"/>
    <col min="3" max="6" width="3.1328125" style="1" bestFit="1" customWidth="1"/>
    <col min="7" max="8" width="3.1328125" style="1" hidden="1" customWidth="1"/>
    <col min="9" max="14" width="3.1328125" style="1" bestFit="1" customWidth="1"/>
    <col min="15" max="16" width="3.1328125" style="1" hidden="1" customWidth="1"/>
    <col min="17" max="17" width="40.33203125" style="1" bestFit="1" customWidth="1"/>
    <col min="18" max="18" width="13" style="1"/>
    <col min="19" max="19" width="3.46484375" style="1" bestFit="1" customWidth="1"/>
    <col min="20" max="21" width="13" style="1"/>
    <col min="22" max="22" width="2.1328125" style="1" bestFit="1" customWidth="1"/>
    <col min="23" max="16384" width="13" style="1"/>
  </cols>
  <sheetData>
    <row r="1" spans="1:22" ht="33.75" customHeight="1" x14ac:dyDescent="0.25">
      <c r="A1" s="316" t="s">
        <v>506</v>
      </c>
      <c r="B1" s="316"/>
      <c r="C1" s="316"/>
      <c r="D1" s="316"/>
      <c r="E1" s="316"/>
      <c r="F1" s="316"/>
      <c r="G1" s="316"/>
      <c r="H1" s="316"/>
      <c r="I1" s="316"/>
      <c r="J1" s="316"/>
      <c r="K1" s="316"/>
      <c r="L1" s="316"/>
      <c r="M1" s="316"/>
      <c r="N1" s="316"/>
      <c r="O1" s="316"/>
      <c r="P1" s="316"/>
      <c r="Q1" s="316"/>
    </row>
    <row r="2" spans="1:22" ht="5.25" customHeight="1" x14ac:dyDescent="0.25">
      <c r="A2" s="217"/>
      <c r="B2" s="217"/>
      <c r="C2" s="217"/>
      <c r="D2" s="217"/>
      <c r="E2" s="217"/>
      <c r="F2" s="217"/>
      <c r="G2" s="217"/>
      <c r="H2" s="217"/>
      <c r="I2" s="217"/>
      <c r="J2" s="217"/>
      <c r="K2" s="217"/>
      <c r="L2" s="217"/>
      <c r="M2" s="217"/>
      <c r="N2" s="217"/>
      <c r="O2" s="217"/>
      <c r="P2" s="217"/>
      <c r="Q2" s="218"/>
    </row>
    <row r="3" spans="1:22" ht="25.5" x14ac:dyDescent="0.25">
      <c r="A3" s="72" t="s">
        <v>201</v>
      </c>
      <c r="B3" s="73" t="s">
        <v>120</v>
      </c>
      <c r="C3" s="73"/>
      <c r="D3" s="73"/>
      <c r="E3" s="73"/>
      <c r="F3" s="73"/>
      <c r="G3" s="73"/>
      <c r="H3" s="73"/>
      <c r="I3" s="73"/>
      <c r="J3" s="73"/>
      <c r="K3" s="73"/>
      <c r="L3" s="73"/>
      <c r="M3" s="73"/>
      <c r="N3" s="73"/>
      <c r="O3" s="73"/>
      <c r="P3" s="73"/>
      <c r="Q3" s="73" t="s">
        <v>121</v>
      </c>
      <c r="R3" s="65"/>
      <c r="S3" s="74" t="s">
        <v>172</v>
      </c>
      <c r="V3" s="65" t="s">
        <v>171</v>
      </c>
    </row>
    <row r="4" spans="1:22" ht="27" customHeight="1" x14ac:dyDescent="0.25">
      <c r="A4" s="319"/>
      <c r="B4" s="320"/>
      <c r="C4" s="317" t="s">
        <v>457</v>
      </c>
      <c r="D4" s="318"/>
      <c r="E4" s="317" t="s">
        <v>458</v>
      </c>
      <c r="F4" s="318"/>
      <c r="G4" s="321" t="s">
        <v>456</v>
      </c>
      <c r="H4" s="322"/>
      <c r="I4" s="317" t="s">
        <v>459</v>
      </c>
      <c r="J4" s="318"/>
      <c r="K4" s="317" t="s">
        <v>460</v>
      </c>
      <c r="L4" s="318"/>
      <c r="M4" s="317" t="s">
        <v>461</v>
      </c>
      <c r="N4" s="318"/>
      <c r="O4" s="321" t="s">
        <v>456</v>
      </c>
      <c r="P4" s="322"/>
      <c r="Q4" s="229" t="s">
        <v>199</v>
      </c>
      <c r="R4" s="65"/>
      <c r="S4" s="74"/>
    </row>
    <row r="5" spans="1:22" ht="21" customHeight="1" x14ac:dyDescent="0.25">
      <c r="A5" s="314" t="s">
        <v>266</v>
      </c>
      <c r="B5" s="315"/>
      <c r="C5" s="76" t="s">
        <v>195</v>
      </c>
      <c r="D5" s="76" t="s">
        <v>196</v>
      </c>
      <c r="E5" s="76" t="s">
        <v>195</v>
      </c>
      <c r="F5" s="76" t="s">
        <v>196</v>
      </c>
      <c r="G5" s="76" t="s">
        <v>195</v>
      </c>
      <c r="H5" s="76" t="s">
        <v>196</v>
      </c>
      <c r="I5" s="76" t="s">
        <v>195</v>
      </c>
      <c r="J5" s="76" t="s">
        <v>196</v>
      </c>
      <c r="K5" s="76" t="s">
        <v>195</v>
      </c>
      <c r="L5" s="76" t="s">
        <v>196</v>
      </c>
      <c r="M5" s="76" t="s">
        <v>195</v>
      </c>
      <c r="N5" s="76" t="s">
        <v>196</v>
      </c>
      <c r="O5" s="76" t="s">
        <v>195</v>
      </c>
      <c r="P5" s="76" t="s">
        <v>196</v>
      </c>
      <c r="Q5" s="79" t="s">
        <v>462</v>
      </c>
      <c r="R5" s="65"/>
      <c r="S5" s="74"/>
    </row>
    <row r="6" spans="1:22" ht="15" customHeight="1" x14ac:dyDescent="0.25">
      <c r="A6" s="78"/>
      <c r="B6" s="216" t="s">
        <v>471</v>
      </c>
      <c r="C6" s="76" t="s">
        <v>198</v>
      </c>
      <c r="D6" s="76" t="s">
        <v>200</v>
      </c>
      <c r="E6" s="76" t="s">
        <v>198</v>
      </c>
      <c r="F6" s="76" t="s">
        <v>200</v>
      </c>
      <c r="G6" s="76" t="s">
        <v>200</v>
      </c>
      <c r="H6" s="76" t="s">
        <v>198</v>
      </c>
      <c r="I6" s="76" t="s">
        <v>198</v>
      </c>
      <c r="J6" s="76" t="s">
        <v>200</v>
      </c>
      <c r="K6" s="76" t="s">
        <v>198</v>
      </c>
      <c r="L6" s="76" t="s">
        <v>355</v>
      </c>
      <c r="M6" s="76" t="s">
        <v>198</v>
      </c>
      <c r="N6" s="76" t="s">
        <v>355</v>
      </c>
      <c r="O6" s="76" t="s">
        <v>355</v>
      </c>
      <c r="P6" s="76" t="s">
        <v>356</v>
      </c>
      <c r="Q6" s="142"/>
      <c r="R6" s="65"/>
      <c r="S6" s="65"/>
    </row>
    <row r="7" spans="1:22" ht="15" customHeight="1" x14ac:dyDescent="0.25">
      <c r="A7" s="78"/>
      <c r="B7" s="80" t="s">
        <v>346</v>
      </c>
      <c r="C7" s="76" t="s">
        <v>198</v>
      </c>
      <c r="D7" s="76" t="s">
        <v>200</v>
      </c>
      <c r="E7" s="76" t="s">
        <v>198</v>
      </c>
      <c r="F7" s="76" t="s">
        <v>198</v>
      </c>
      <c r="G7" s="76" t="s">
        <v>200</v>
      </c>
      <c r="H7" s="76" t="s">
        <v>200</v>
      </c>
      <c r="I7" s="76" t="s">
        <v>198</v>
      </c>
      <c r="J7" s="76" t="s">
        <v>198</v>
      </c>
      <c r="K7" s="76" t="s">
        <v>198</v>
      </c>
      <c r="L7" s="76" t="s">
        <v>198</v>
      </c>
      <c r="M7" s="76" t="s">
        <v>198</v>
      </c>
      <c r="N7" s="76" t="s">
        <v>198</v>
      </c>
      <c r="O7" s="76" t="s">
        <v>355</v>
      </c>
      <c r="P7" s="76" t="s">
        <v>355</v>
      </c>
      <c r="Q7" s="142"/>
      <c r="R7" s="65"/>
      <c r="S7" s="65"/>
    </row>
    <row r="8" spans="1:22" ht="15" customHeight="1" x14ac:dyDescent="0.25">
      <c r="A8" s="81" t="s">
        <v>127</v>
      </c>
      <c r="B8" s="80" t="s">
        <v>129</v>
      </c>
      <c r="C8" s="76" t="s">
        <v>198</v>
      </c>
      <c r="D8" s="76" t="s">
        <v>200</v>
      </c>
      <c r="E8" s="76" t="s">
        <v>198</v>
      </c>
      <c r="F8" s="76" t="s">
        <v>198</v>
      </c>
      <c r="G8" s="76" t="s">
        <v>200</v>
      </c>
      <c r="H8" s="76" t="s">
        <v>200</v>
      </c>
      <c r="I8" s="76" t="s">
        <v>198</v>
      </c>
      <c r="J8" s="76" t="s">
        <v>198</v>
      </c>
      <c r="K8" s="76" t="s">
        <v>198</v>
      </c>
      <c r="L8" s="76" t="s">
        <v>198</v>
      </c>
      <c r="M8" s="76" t="s">
        <v>200</v>
      </c>
      <c r="N8" s="76" t="s">
        <v>200</v>
      </c>
      <c r="O8" s="76" t="s">
        <v>355</v>
      </c>
      <c r="P8" s="76" t="s">
        <v>355</v>
      </c>
      <c r="Q8" s="82"/>
    </row>
    <row r="9" spans="1:22" s="219" customFormat="1" ht="15" hidden="1" customHeight="1" x14ac:dyDescent="0.25">
      <c r="A9" s="201" t="s">
        <v>61</v>
      </c>
      <c r="B9" s="202" t="s">
        <v>131</v>
      </c>
      <c r="C9" s="203" t="s">
        <v>198</v>
      </c>
      <c r="D9" s="203" t="s">
        <v>200</v>
      </c>
      <c r="E9" s="203" t="s">
        <v>198</v>
      </c>
      <c r="F9" s="203" t="s">
        <v>198</v>
      </c>
      <c r="G9" s="203" t="s">
        <v>200</v>
      </c>
      <c r="H9" s="203" t="s">
        <v>200</v>
      </c>
      <c r="I9" s="203" t="s">
        <v>198</v>
      </c>
      <c r="J9" s="203" t="s">
        <v>198</v>
      </c>
      <c r="K9" s="203" t="s">
        <v>198</v>
      </c>
      <c r="L9" s="203" t="s">
        <v>198</v>
      </c>
      <c r="M9" s="203" t="s">
        <v>200</v>
      </c>
      <c r="N9" s="203" t="s">
        <v>200</v>
      </c>
      <c r="O9" s="203" t="s">
        <v>355</v>
      </c>
      <c r="P9" s="203" t="s">
        <v>355</v>
      </c>
      <c r="Q9" s="204" t="s">
        <v>211</v>
      </c>
    </row>
    <row r="10" spans="1:22" ht="15" customHeight="1" x14ac:dyDescent="0.25">
      <c r="A10" s="81" t="s">
        <v>61</v>
      </c>
      <c r="B10" s="80" t="s">
        <v>138</v>
      </c>
      <c r="C10" s="76" t="s">
        <v>198</v>
      </c>
      <c r="D10" s="76" t="s">
        <v>200</v>
      </c>
      <c r="E10" s="76" t="s">
        <v>198</v>
      </c>
      <c r="F10" s="76" t="s">
        <v>198</v>
      </c>
      <c r="G10" s="76" t="s">
        <v>200</v>
      </c>
      <c r="H10" s="76" t="s">
        <v>200</v>
      </c>
      <c r="I10" s="76" t="s">
        <v>267</v>
      </c>
      <c r="J10" s="76" t="s">
        <v>267</v>
      </c>
      <c r="K10" s="76" t="s">
        <v>267</v>
      </c>
      <c r="L10" s="76" t="s">
        <v>267</v>
      </c>
      <c r="M10" s="76" t="s">
        <v>267</v>
      </c>
      <c r="N10" s="76" t="s">
        <v>267</v>
      </c>
      <c r="O10" s="76" t="s">
        <v>355</v>
      </c>
      <c r="P10" s="76" t="s">
        <v>355</v>
      </c>
      <c r="Q10" s="82"/>
    </row>
    <row r="11" spans="1:22" ht="15" customHeight="1" x14ac:dyDescent="0.25">
      <c r="A11" s="81" t="s">
        <v>128</v>
      </c>
      <c r="B11" s="80" t="s">
        <v>107</v>
      </c>
      <c r="C11" s="76" t="s">
        <v>198</v>
      </c>
      <c r="D11" s="76" t="s">
        <v>200</v>
      </c>
      <c r="E11" s="76" t="s">
        <v>198</v>
      </c>
      <c r="F11" s="76" t="s">
        <v>198</v>
      </c>
      <c r="G11" s="76" t="s">
        <v>200</v>
      </c>
      <c r="H11" s="76" t="s">
        <v>200</v>
      </c>
      <c r="I11" s="76" t="s">
        <v>200</v>
      </c>
      <c r="J11" s="76" t="s">
        <v>200</v>
      </c>
      <c r="K11" s="76" t="s">
        <v>200</v>
      </c>
      <c r="L11" s="76" t="s">
        <v>200</v>
      </c>
      <c r="M11" s="76" t="s">
        <v>200</v>
      </c>
      <c r="N11" s="76" t="s">
        <v>200</v>
      </c>
      <c r="O11" s="76" t="s">
        <v>355</v>
      </c>
      <c r="P11" s="76" t="s">
        <v>355</v>
      </c>
      <c r="Q11" s="82"/>
    </row>
    <row r="12" spans="1:22" ht="21" customHeight="1" x14ac:dyDescent="0.25">
      <c r="A12" s="81" t="s">
        <v>130</v>
      </c>
      <c r="B12" s="80" t="s">
        <v>404</v>
      </c>
      <c r="C12" s="76" t="s">
        <v>198</v>
      </c>
      <c r="D12" s="76" t="s">
        <v>200</v>
      </c>
      <c r="E12" s="76" t="s">
        <v>198</v>
      </c>
      <c r="F12" s="76" t="s">
        <v>198</v>
      </c>
      <c r="G12" s="76" t="s">
        <v>200</v>
      </c>
      <c r="H12" s="76" t="s">
        <v>200</v>
      </c>
      <c r="I12" s="76" t="s">
        <v>198</v>
      </c>
      <c r="J12" s="76" t="s">
        <v>198</v>
      </c>
      <c r="K12" s="76" t="s">
        <v>198</v>
      </c>
      <c r="L12" s="76" t="s">
        <v>198</v>
      </c>
      <c r="M12" s="76" t="s">
        <v>198</v>
      </c>
      <c r="N12" s="76" t="s">
        <v>198</v>
      </c>
      <c r="O12" s="76" t="s">
        <v>355</v>
      </c>
      <c r="P12" s="76" t="s">
        <v>355</v>
      </c>
      <c r="Q12" s="82" t="s">
        <v>352</v>
      </c>
    </row>
    <row r="13" spans="1:22" ht="21" customHeight="1" x14ac:dyDescent="0.25">
      <c r="A13" s="81" t="s">
        <v>132</v>
      </c>
      <c r="B13" s="80" t="s">
        <v>212</v>
      </c>
      <c r="C13" s="76" t="s">
        <v>197</v>
      </c>
      <c r="D13" s="76" t="s">
        <v>200</v>
      </c>
      <c r="E13" s="76" t="s">
        <v>197</v>
      </c>
      <c r="F13" s="76" t="s">
        <v>354</v>
      </c>
      <c r="G13" s="76" t="s">
        <v>200</v>
      </c>
      <c r="H13" s="76" t="s">
        <v>200</v>
      </c>
      <c r="I13" s="76" t="s">
        <v>197</v>
      </c>
      <c r="J13" s="76" t="s">
        <v>354</v>
      </c>
      <c r="K13" s="76" t="s">
        <v>200</v>
      </c>
      <c r="L13" s="76" t="s">
        <v>200</v>
      </c>
      <c r="M13" s="76" t="s">
        <v>197</v>
      </c>
      <c r="N13" s="76" t="s">
        <v>197</v>
      </c>
      <c r="O13" s="76" t="s">
        <v>355</v>
      </c>
      <c r="P13" s="76" t="s">
        <v>355</v>
      </c>
      <c r="Q13" s="79" t="s">
        <v>361</v>
      </c>
    </row>
    <row r="14" spans="1:22" ht="15" customHeight="1" x14ac:dyDescent="0.25">
      <c r="A14" s="81" t="s">
        <v>137</v>
      </c>
      <c r="B14" s="80" t="s">
        <v>139</v>
      </c>
      <c r="C14" s="76" t="s">
        <v>200</v>
      </c>
      <c r="D14" s="76" t="s">
        <v>200</v>
      </c>
      <c r="E14" s="76" t="s">
        <v>200</v>
      </c>
      <c r="F14" s="76" t="s">
        <v>200</v>
      </c>
      <c r="G14" s="76" t="s">
        <v>200</v>
      </c>
      <c r="H14" s="76" t="s">
        <v>200</v>
      </c>
      <c r="I14" s="76" t="s">
        <v>200</v>
      </c>
      <c r="J14" s="76" t="s">
        <v>200</v>
      </c>
      <c r="K14" s="76" t="s">
        <v>200</v>
      </c>
      <c r="L14" s="76" t="s">
        <v>200</v>
      </c>
      <c r="M14" s="76" t="s">
        <v>198</v>
      </c>
      <c r="N14" s="76" t="s">
        <v>198</v>
      </c>
      <c r="O14" s="76" t="s">
        <v>355</v>
      </c>
      <c r="P14" s="76" t="s">
        <v>355</v>
      </c>
      <c r="Q14" s="82"/>
    </row>
    <row r="15" spans="1:22" x14ac:dyDescent="0.25">
      <c r="A15" s="81" t="s">
        <v>270</v>
      </c>
      <c r="B15" s="80" t="s">
        <v>203</v>
      </c>
      <c r="C15" s="76" t="s">
        <v>200</v>
      </c>
      <c r="D15" s="76" t="s">
        <v>200</v>
      </c>
      <c r="E15" s="76" t="s">
        <v>200</v>
      </c>
      <c r="F15" s="76" t="s">
        <v>200</v>
      </c>
      <c r="G15" s="76" t="s">
        <v>200</v>
      </c>
      <c r="H15" s="76" t="s">
        <v>200</v>
      </c>
      <c r="I15" s="76" t="s">
        <v>200</v>
      </c>
      <c r="J15" s="76" t="s">
        <v>200</v>
      </c>
      <c r="K15" s="76" t="s">
        <v>200</v>
      </c>
      <c r="L15" s="76" t="s">
        <v>200</v>
      </c>
      <c r="M15" s="76" t="s">
        <v>198</v>
      </c>
      <c r="N15" s="76" t="s">
        <v>198</v>
      </c>
      <c r="O15" s="76" t="s">
        <v>355</v>
      </c>
      <c r="P15" s="76" t="s">
        <v>355</v>
      </c>
      <c r="Q15" s="82"/>
    </row>
    <row r="16" spans="1:22" x14ac:dyDescent="0.25">
      <c r="A16" s="81" t="s">
        <v>271</v>
      </c>
      <c r="B16" s="80" t="s">
        <v>272</v>
      </c>
      <c r="C16" s="76" t="s">
        <v>268</v>
      </c>
      <c r="D16" s="76" t="s">
        <v>268</v>
      </c>
      <c r="E16" s="76" t="s">
        <v>200</v>
      </c>
      <c r="F16" s="76" t="s">
        <v>200</v>
      </c>
      <c r="G16" s="76" t="s">
        <v>200</v>
      </c>
      <c r="H16" s="76" t="s">
        <v>200</v>
      </c>
      <c r="I16" s="76" t="s">
        <v>198</v>
      </c>
      <c r="J16" s="76" t="s">
        <v>198</v>
      </c>
      <c r="K16" s="76" t="s">
        <v>198</v>
      </c>
      <c r="L16" s="76" t="s">
        <v>198</v>
      </c>
      <c r="M16" s="76" t="s">
        <v>197</v>
      </c>
      <c r="N16" s="76" t="s">
        <v>362</v>
      </c>
      <c r="O16" s="76" t="s">
        <v>355</v>
      </c>
      <c r="P16" s="76" t="s">
        <v>355</v>
      </c>
      <c r="Q16" s="82" t="s">
        <v>273</v>
      </c>
    </row>
    <row r="17" spans="1:26" x14ac:dyDescent="0.25">
      <c r="A17" s="81" t="s">
        <v>274</v>
      </c>
      <c r="B17" s="80" t="s">
        <v>158</v>
      </c>
      <c r="C17" s="76" t="s">
        <v>200</v>
      </c>
      <c r="D17" s="76" t="s">
        <v>200</v>
      </c>
      <c r="E17" s="76" t="s">
        <v>200</v>
      </c>
      <c r="F17" s="76" t="s">
        <v>200</v>
      </c>
      <c r="G17" s="76" t="s">
        <v>200</v>
      </c>
      <c r="H17" s="76" t="s">
        <v>200</v>
      </c>
      <c r="I17" s="76" t="s">
        <v>200</v>
      </c>
      <c r="J17" s="76" t="s">
        <v>200</v>
      </c>
      <c r="K17" s="76" t="s">
        <v>200</v>
      </c>
      <c r="L17" s="76" t="s">
        <v>200</v>
      </c>
      <c r="M17" s="76" t="s">
        <v>198</v>
      </c>
      <c r="N17" s="76" t="s">
        <v>198</v>
      </c>
      <c r="O17" s="76" t="s">
        <v>355</v>
      </c>
      <c r="P17" s="76" t="s">
        <v>355</v>
      </c>
      <c r="Q17" s="82" t="s">
        <v>451</v>
      </c>
    </row>
    <row r="18" spans="1:26" x14ac:dyDescent="0.25">
      <c r="A18" s="81" t="s">
        <v>62</v>
      </c>
      <c r="B18" s="80" t="s">
        <v>275</v>
      </c>
      <c r="C18" s="76" t="s">
        <v>200</v>
      </c>
      <c r="D18" s="76" t="s">
        <v>200</v>
      </c>
      <c r="E18" s="76" t="s">
        <v>200</v>
      </c>
      <c r="F18" s="76" t="s">
        <v>200</v>
      </c>
      <c r="G18" s="76" t="s">
        <v>200</v>
      </c>
      <c r="H18" s="76" t="s">
        <v>200</v>
      </c>
      <c r="I18" s="76" t="s">
        <v>198</v>
      </c>
      <c r="J18" s="76" t="s">
        <v>198</v>
      </c>
      <c r="K18" s="76" t="s">
        <v>198</v>
      </c>
      <c r="L18" s="76" t="s">
        <v>198</v>
      </c>
      <c r="M18" s="76" t="s">
        <v>200</v>
      </c>
      <c r="N18" s="76" t="s">
        <v>200</v>
      </c>
      <c r="O18" s="76" t="s">
        <v>355</v>
      </c>
      <c r="P18" s="76" t="s">
        <v>355</v>
      </c>
      <c r="Q18" s="82" t="s">
        <v>276</v>
      </c>
    </row>
    <row r="19" spans="1:26" x14ac:dyDescent="0.25">
      <c r="A19" s="83" t="s">
        <v>63</v>
      </c>
      <c r="B19" s="111" t="s">
        <v>277</v>
      </c>
      <c r="C19" s="76" t="s">
        <v>278</v>
      </c>
      <c r="D19" s="76" t="s">
        <v>278</v>
      </c>
      <c r="E19" s="76" t="s">
        <v>278</v>
      </c>
      <c r="F19" s="76" t="s">
        <v>278</v>
      </c>
      <c r="G19" s="76" t="s">
        <v>200</v>
      </c>
      <c r="H19" s="76" t="s">
        <v>200</v>
      </c>
      <c r="I19" s="76" t="s">
        <v>279</v>
      </c>
      <c r="J19" s="76" t="s">
        <v>279</v>
      </c>
      <c r="K19" s="76" t="s">
        <v>279</v>
      </c>
      <c r="L19" s="76" t="s">
        <v>279</v>
      </c>
      <c r="M19" s="76" t="s">
        <v>278</v>
      </c>
      <c r="N19" s="76" t="s">
        <v>278</v>
      </c>
      <c r="O19" s="76" t="s">
        <v>355</v>
      </c>
      <c r="P19" s="76" t="s">
        <v>355</v>
      </c>
      <c r="Q19" s="84" t="s">
        <v>276</v>
      </c>
    </row>
    <row r="20" spans="1:26" x14ac:dyDescent="0.25">
      <c r="A20" s="112"/>
      <c r="B20" s="80"/>
      <c r="C20" s="77"/>
      <c r="D20" s="77"/>
      <c r="E20" s="77"/>
      <c r="F20" s="77"/>
      <c r="G20" s="77"/>
      <c r="H20" s="77"/>
      <c r="I20" s="77"/>
      <c r="J20" s="77"/>
      <c r="K20" s="77"/>
      <c r="L20" s="77"/>
      <c r="M20" s="77"/>
      <c r="N20" s="77"/>
      <c r="O20" s="77"/>
      <c r="P20" s="77"/>
      <c r="Q20" s="113"/>
      <c r="R20" s="77"/>
      <c r="S20" s="77"/>
      <c r="T20" s="77"/>
      <c r="U20" s="77"/>
      <c r="V20" s="77"/>
      <c r="W20" s="77"/>
      <c r="X20" s="77"/>
      <c r="Y20" s="77"/>
      <c r="Z20" s="77"/>
    </row>
    <row r="21" spans="1:26" s="220" customFormat="1" ht="21" customHeight="1" x14ac:dyDescent="0.25">
      <c r="A21" s="323" t="s">
        <v>502</v>
      </c>
      <c r="B21" s="324"/>
      <c r="C21" s="115"/>
      <c r="D21" s="115"/>
      <c r="E21" s="115"/>
      <c r="F21" s="115"/>
      <c r="G21" s="115"/>
      <c r="H21" s="115"/>
      <c r="I21" s="115"/>
      <c r="J21" s="115"/>
      <c r="K21" s="115"/>
      <c r="L21" s="115"/>
      <c r="M21" s="115"/>
      <c r="N21" s="115"/>
      <c r="O21" s="115"/>
      <c r="P21" s="115"/>
      <c r="Q21" s="116"/>
    </row>
    <row r="22" spans="1:26" s="220" customFormat="1" ht="15" customHeight="1" x14ac:dyDescent="0.25">
      <c r="A22" s="117" t="s">
        <v>282</v>
      </c>
      <c r="B22" s="118" t="s">
        <v>312</v>
      </c>
      <c r="C22" s="119" t="s">
        <v>310</v>
      </c>
      <c r="D22" s="119" t="s">
        <v>310</v>
      </c>
      <c r="E22" s="119" t="s">
        <v>310</v>
      </c>
      <c r="F22" s="119" t="s">
        <v>310</v>
      </c>
      <c r="G22" s="119" t="s">
        <v>200</v>
      </c>
      <c r="H22" s="119" t="s">
        <v>200</v>
      </c>
      <c r="I22" s="119" t="s">
        <v>310</v>
      </c>
      <c r="J22" s="119" t="s">
        <v>310</v>
      </c>
      <c r="K22" s="119" t="s">
        <v>310</v>
      </c>
      <c r="L22" s="119" t="s">
        <v>310</v>
      </c>
      <c r="M22" s="119" t="s">
        <v>311</v>
      </c>
      <c r="N22" s="119" t="s">
        <v>311</v>
      </c>
      <c r="O22" s="119" t="s">
        <v>200</v>
      </c>
      <c r="P22" s="119" t="s">
        <v>200</v>
      </c>
      <c r="Q22" s="120" t="s">
        <v>313</v>
      </c>
    </row>
    <row r="24" spans="1:26" ht="15" customHeight="1" x14ac:dyDescent="0.25"/>
    <row r="25" spans="1:26" ht="21" customHeight="1" x14ac:dyDescent="0.25">
      <c r="A25" s="312" t="s">
        <v>347</v>
      </c>
      <c r="B25" s="313"/>
      <c r="C25" s="143"/>
      <c r="D25" s="143"/>
      <c r="E25" s="143"/>
      <c r="F25" s="143"/>
      <c r="G25" s="143"/>
      <c r="H25" s="143"/>
      <c r="I25" s="143"/>
      <c r="J25" s="143"/>
      <c r="K25" s="143"/>
      <c r="L25" s="143"/>
      <c r="M25" s="143"/>
      <c r="N25" s="143"/>
      <c r="O25" s="143"/>
      <c r="P25" s="143"/>
      <c r="Q25" s="221"/>
    </row>
    <row r="26" spans="1:26" ht="15" customHeight="1" x14ac:dyDescent="0.25">
      <c r="A26" s="222"/>
      <c r="B26" s="226" t="s">
        <v>348</v>
      </c>
      <c r="C26" s="223" t="s">
        <v>350</v>
      </c>
      <c r="D26" s="223" t="s">
        <v>350</v>
      </c>
      <c r="E26" s="223" t="s">
        <v>350</v>
      </c>
      <c r="F26" s="223" t="s">
        <v>351</v>
      </c>
      <c r="G26" s="119" t="s">
        <v>200</v>
      </c>
      <c r="H26" s="119" t="s">
        <v>200</v>
      </c>
      <c r="I26" s="223" t="s">
        <v>350</v>
      </c>
      <c r="J26" s="223" t="s">
        <v>351</v>
      </c>
      <c r="K26" s="223" t="s">
        <v>350</v>
      </c>
      <c r="L26" s="223" t="s">
        <v>351</v>
      </c>
      <c r="M26" s="119" t="s">
        <v>200</v>
      </c>
      <c r="N26" s="119" t="s">
        <v>200</v>
      </c>
      <c r="O26" s="119" t="s">
        <v>200</v>
      </c>
      <c r="P26" s="119" t="s">
        <v>200</v>
      </c>
      <c r="Q26" s="224"/>
    </row>
    <row r="27" spans="1:26" ht="15" customHeight="1" x14ac:dyDescent="0.25">
      <c r="A27" s="230"/>
      <c r="B27" s="231" t="s">
        <v>349</v>
      </c>
      <c r="C27" s="119" t="s">
        <v>200</v>
      </c>
      <c r="D27" s="119" t="s">
        <v>200</v>
      </c>
      <c r="E27" s="119" t="s">
        <v>200</v>
      </c>
      <c r="F27" s="119" t="s">
        <v>200</v>
      </c>
      <c r="G27" s="119" t="s">
        <v>200</v>
      </c>
      <c r="H27" s="119" t="s">
        <v>200</v>
      </c>
      <c r="I27" s="119" t="s">
        <v>200</v>
      </c>
      <c r="J27" s="119" t="s">
        <v>200</v>
      </c>
      <c r="K27" s="119" t="s">
        <v>200</v>
      </c>
      <c r="L27" s="119" t="s">
        <v>200</v>
      </c>
      <c r="M27" s="223" t="s">
        <v>350</v>
      </c>
      <c r="N27" s="223" t="s">
        <v>350</v>
      </c>
      <c r="O27" s="119" t="s">
        <v>200</v>
      </c>
      <c r="P27" s="119" t="s">
        <v>200</v>
      </c>
      <c r="Q27" s="232" t="s">
        <v>353</v>
      </c>
    </row>
    <row r="28" spans="1:26" ht="15" customHeight="1" x14ac:dyDescent="0.25">
      <c r="C28" s="225"/>
      <c r="D28" s="225"/>
      <c r="E28" s="225"/>
      <c r="F28" s="225"/>
      <c r="G28" s="225"/>
      <c r="H28" s="225"/>
      <c r="I28" s="225"/>
      <c r="J28" s="225"/>
      <c r="K28" s="225"/>
      <c r="L28" s="225"/>
      <c r="M28" s="225"/>
      <c r="N28" s="225"/>
      <c r="O28" s="225"/>
      <c r="P28" s="225"/>
    </row>
    <row r="29" spans="1:26" ht="15" customHeight="1" x14ac:dyDescent="0.25"/>
    <row r="30" spans="1:26" ht="15" customHeight="1" x14ac:dyDescent="0.25"/>
    <row r="31" spans="1:26" ht="15" customHeight="1" x14ac:dyDescent="0.25"/>
    <row r="33" ht="22.5" customHeight="1" x14ac:dyDescent="0.25"/>
    <row r="34" ht="22.5" customHeight="1" x14ac:dyDescent="0.25"/>
    <row r="35" ht="33.75" customHeight="1" x14ac:dyDescent="0.25"/>
    <row r="36" ht="33.75" customHeight="1" x14ac:dyDescent="0.25"/>
    <row r="41" ht="17.25" customHeight="1" x14ac:dyDescent="0.25"/>
    <row r="42" ht="33.75" customHeight="1" x14ac:dyDescent="0.2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topLeftCell="A11" zoomScaleNormal="100" zoomScaleSheetLayoutView="100" workbookViewId="0">
      <selection activeCell="J29" sqref="J29"/>
    </sheetView>
  </sheetViews>
  <sheetFormatPr defaultColWidth="9" defaultRowHeight="12.75" x14ac:dyDescent="0.25"/>
  <cols>
    <col min="1" max="1" width="1.6640625" style="7" customWidth="1"/>
    <col min="2" max="2" width="3.6640625" style="7" customWidth="1"/>
    <col min="3" max="3" width="1.6640625" style="7" customWidth="1"/>
    <col min="4" max="4" width="18.6640625" style="7" customWidth="1"/>
    <col min="5" max="5" width="11.6640625" style="7" customWidth="1"/>
    <col min="6" max="6" width="24.796875" style="7" customWidth="1"/>
    <col min="7" max="9" width="12.796875" style="7" customWidth="1"/>
    <col min="10" max="10" width="4.1328125" style="7" customWidth="1"/>
    <col min="11" max="16384" width="9" style="7"/>
  </cols>
  <sheetData>
    <row r="1" spans="1:11" ht="21" x14ac:dyDescent="0.25">
      <c r="A1" s="150"/>
      <c r="B1" s="8"/>
      <c r="C1" s="8"/>
      <c r="D1" s="352" t="s">
        <v>285</v>
      </c>
      <c r="E1" s="352"/>
      <c r="F1" s="352"/>
      <c r="G1" s="352"/>
      <c r="H1" s="352"/>
      <c r="I1" s="352"/>
      <c r="J1" s="352"/>
      <c r="K1" s="8"/>
    </row>
    <row r="2" spans="1:11" x14ac:dyDescent="0.25">
      <c r="A2" s="8"/>
      <c r="B2" s="8"/>
      <c r="C2" s="8"/>
      <c r="D2" s="355" t="s">
        <v>363</v>
      </c>
      <c r="E2" s="355"/>
      <c r="F2" s="355"/>
      <c r="G2" s="355"/>
      <c r="H2" s="355"/>
      <c r="I2" s="355"/>
      <c r="J2" s="9"/>
      <c r="K2" s="8"/>
    </row>
    <row r="3" spans="1:11" x14ac:dyDescent="0.25">
      <c r="A3" s="8"/>
      <c r="B3" s="8"/>
      <c r="C3" s="8"/>
      <c r="D3" s="9"/>
      <c r="E3" s="9"/>
      <c r="F3" s="9"/>
      <c r="G3" s="9"/>
      <c r="H3" s="9"/>
      <c r="I3" s="9"/>
      <c r="J3" s="9"/>
      <c r="K3" s="8"/>
    </row>
    <row r="4" spans="1:11" x14ac:dyDescent="0.25">
      <c r="A4" s="353" t="s">
        <v>101</v>
      </c>
      <c r="B4" s="353"/>
      <c r="C4" s="353"/>
      <c r="D4" s="353"/>
      <c r="E4" s="24" t="s">
        <v>56</v>
      </c>
      <c r="F4" s="8"/>
      <c r="G4" s="8"/>
      <c r="H4" s="8"/>
      <c r="I4" s="413" t="s">
        <v>22</v>
      </c>
      <c r="J4" s="413"/>
      <c r="K4" s="8"/>
    </row>
    <row r="5" spans="1:11" ht="30" customHeight="1" x14ac:dyDescent="0.25">
      <c r="A5" s="347" t="s">
        <v>23</v>
      </c>
      <c r="B5" s="348"/>
      <c r="C5" s="348"/>
      <c r="D5" s="349"/>
      <c r="E5" s="356" t="s">
        <v>25</v>
      </c>
      <c r="F5" s="349"/>
      <c r="G5" s="12" t="s">
        <v>1</v>
      </c>
      <c r="H5" s="12" t="s">
        <v>52</v>
      </c>
      <c r="I5" s="54" t="s">
        <v>58</v>
      </c>
      <c r="J5" s="54" t="s">
        <v>27</v>
      </c>
      <c r="K5" s="8"/>
    </row>
    <row r="6" spans="1:11" ht="30" customHeight="1" x14ac:dyDescent="0.25">
      <c r="A6" s="13" t="s">
        <v>28</v>
      </c>
      <c r="B6" s="23"/>
      <c r="C6" s="23" t="s">
        <v>176</v>
      </c>
      <c r="D6" s="18"/>
      <c r="E6" s="350"/>
      <c r="F6" s="351"/>
      <c r="G6" s="39"/>
      <c r="H6" s="39"/>
      <c r="I6" s="39">
        <f>G6-H6</f>
        <v>0</v>
      </c>
      <c r="J6" s="18"/>
      <c r="K6" s="8"/>
    </row>
    <row r="7" spans="1:11" ht="30" customHeight="1" x14ac:dyDescent="0.25">
      <c r="A7" s="13" t="s">
        <v>28</v>
      </c>
      <c r="B7" s="23"/>
      <c r="C7" s="23" t="s">
        <v>176</v>
      </c>
      <c r="D7" s="18"/>
      <c r="E7" s="350"/>
      <c r="F7" s="351"/>
      <c r="G7" s="39"/>
      <c r="H7" s="39"/>
      <c r="I7" s="39">
        <f>G7-H7</f>
        <v>0</v>
      </c>
      <c r="J7" s="18"/>
      <c r="K7" s="8"/>
    </row>
    <row r="8" spans="1:11" ht="30" customHeight="1" x14ac:dyDescent="0.25">
      <c r="A8" s="13" t="s">
        <v>28</v>
      </c>
      <c r="B8" s="23"/>
      <c r="C8" s="23" t="s">
        <v>176</v>
      </c>
      <c r="D8" s="18"/>
      <c r="E8" s="350"/>
      <c r="F8" s="351"/>
      <c r="G8" s="39"/>
      <c r="H8" s="39"/>
      <c r="I8" s="39">
        <f>G8-H8</f>
        <v>0</v>
      </c>
      <c r="J8" s="18"/>
      <c r="K8" s="8"/>
    </row>
    <row r="9" spans="1:11" ht="30" customHeight="1" x14ac:dyDescent="0.25">
      <c r="A9" s="13" t="s">
        <v>28</v>
      </c>
      <c r="B9" s="23"/>
      <c r="C9" s="23" t="s">
        <v>176</v>
      </c>
      <c r="D9" s="18"/>
      <c r="E9" s="350"/>
      <c r="F9" s="351"/>
      <c r="G9" s="39"/>
      <c r="H9" s="39"/>
      <c r="I9" s="39">
        <f>G9-H9</f>
        <v>0</v>
      </c>
      <c r="J9" s="18"/>
      <c r="K9" s="8"/>
    </row>
    <row r="10" spans="1:11" ht="30" customHeight="1" x14ac:dyDescent="0.25">
      <c r="A10" s="347" t="s">
        <v>30</v>
      </c>
      <c r="B10" s="348"/>
      <c r="C10" s="348"/>
      <c r="D10" s="348"/>
      <c r="E10" s="348"/>
      <c r="F10" s="349"/>
      <c r="G10" s="39">
        <f>SUM(G6:G9)</f>
        <v>0</v>
      </c>
      <c r="H10" s="39">
        <f>SUM(H6:H9)</f>
        <v>0</v>
      </c>
      <c r="I10" s="39">
        <f>SUM(I6:I9)</f>
        <v>0</v>
      </c>
      <c r="J10" s="18"/>
      <c r="K10" s="8"/>
    </row>
    <row r="11" spans="1:11" ht="13.5" customHeight="1" x14ac:dyDescent="0.25">
      <c r="A11" s="8"/>
      <c r="B11" s="8"/>
      <c r="C11" s="8"/>
      <c r="D11" s="8"/>
      <c r="E11" s="8"/>
      <c r="F11" s="8"/>
      <c r="G11" s="8"/>
      <c r="H11" s="8"/>
      <c r="I11" s="8"/>
      <c r="J11" s="8"/>
      <c r="K11" s="8"/>
    </row>
    <row r="12" spans="1:11" ht="13.5" customHeight="1" x14ac:dyDescent="0.25">
      <c r="A12" s="8"/>
      <c r="B12" s="8"/>
      <c r="C12" s="8"/>
      <c r="D12" s="8"/>
      <c r="E12" s="8"/>
      <c r="F12" s="8"/>
      <c r="G12" s="8"/>
      <c r="H12" s="8"/>
      <c r="I12" s="8"/>
      <c r="J12" s="8"/>
      <c r="K12" s="8"/>
    </row>
    <row r="13" spans="1:11" ht="17.100000000000001" customHeight="1" x14ac:dyDescent="0.25">
      <c r="A13" s="8"/>
      <c r="B13" s="8"/>
      <c r="C13" s="8"/>
      <c r="D13" s="352"/>
      <c r="E13" s="352"/>
      <c r="F13" s="352"/>
      <c r="G13" s="352"/>
      <c r="H13" s="352"/>
      <c r="I13" s="352"/>
      <c r="J13" s="352"/>
      <c r="K13" s="8"/>
    </row>
    <row r="14" spans="1:11" ht="17.100000000000001" customHeight="1" x14ac:dyDescent="0.25">
      <c r="A14" s="353" t="s">
        <v>102</v>
      </c>
      <c r="B14" s="353"/>
      <c r="C14" s="353"/>
      <c r="D14" s="353"/>
      <c r="E14" s="24" t="s">
        <v>59</v>
      </c>
      <c r="F14" s="8"/>
      <c r="G14" s="8"/>
      <c r="H14" s="8"/>
      <c r="I14" s="413" t="s">
        <v>22</v>
      </c>
      <c r="J14" s="413"/>
      <c r="K14" s="8"/>
    </row>
    <row r="15" spans="1:11" ht="30" customHeight="1" x14ac:dyDescent="0.25">
      <c r="A15" s="347" t="s">
        <v>23</v>
      </c>
      <c r="B15" s="348"/>
      <c r="C15" s="348"/>
      <c r="D15" s="349"/>
      <c r="E15" s="12" t="s">
        <v>32</v>
      </c>
      <c r="F15" s="12" t="s">
        <v>34</v>
      </c>
      <c r="G15" s="12" t="s">
        <v>1</v>
      </c>
      <c r="H15" s="12" t="s">
        <v>52</v>
      </c>
      <c r="I15" s="54" t="s">
        <v>54</v>
      </c>
      <c r="J15" s="54" t="s">
        <v>27</v>
      </c>
      <c r="K15" s="8"/>
    </row>
    <row r="16" spans="1:11" ht="30" customHeight="1" x14ac:dyDescent="0.25">
      <c r="A16" s="40" t="s">
        <v>28</v>
      </c>
      <c r="B16" s="24"/>
      <c r="C16" s="8" t="s">
        <v>176</v>
      </c>
      <c r="D16" s="14"/>
      <c r="E16" s="18"/>
      <c r="F16" s="18"/>
      <c r="G16" s="26"/>
      <c r="H16" s="26"/>
      <c r="I16" s="26">
        <f>G16-H16</f>
        <v>0</v>
      </c>
      <c r="J16" s="18"/>
      <c r="K16" s="8"/>
    </row>
    <row r="17" spans="1:11" ht="30" customHeight="1" x14ac:dyDescent="0.25">
      <c r="A17" s="16"/>
      <c r="B17" s="8"/>
      <c r="C17" s="8"/>
      <c r="D17" s="14"/>
      <c r="E17" s="18"/>
      <c r="F17" s="18"/>
      <c r="G17" s="26"/>
      <c r="H17" s="26"/>
      <c r="I17" s="26">
        <f>G17-H17</f>
        <v>0</v>
      </c>
      <c r="J17" s="18"/>
      <c r="K17" s="8"/>
    </row>
    <row r="18" spans="1:11" ht="30" customHeight="1" x14ac:dyDescent="0.25">
      <c r="A18" s="16"/>
      <c r="B18" s="8"/>
      <c r="C18" s="8"/>
      <c r="D18" s="14"/>
      <c r="E18" s="18"/>
      <c r="F18" s="14"/>
      <c r="G18" s="37"/>
      <c r="H18" s="37"/>
      <c r="I18" s="26">
        <f>G18-H18</f>
        <v>0</v>
      </c>
      <c r="J18" s="18"/>
      <c r="K18" s="8"/>
    </row>
    <row r="19" spans="1:11" ht="30" customHeight="1" x14ac:dyDescent="0.25">
      <c r="A19" s="17"/>
      <c r="B19" s="23"/>
      <c r="C19" s="23"/>
      <c r="D19" s="18"/>
      <c r="E19" s="23"/>
      <c r="F19" s="33" t="s">
        <v>36</v>
      </c>
      <c r="G19" s="41">
        <f>SUM(G16:G18)</f>
        <v>0</v>
      </c>
      <c r="H19" s="41">
        <f>SUM(H16:H18)</f>
        <v>0</v>
      </c>
      <c r="I19" s="26">
        <f>SUM(I16:I18)</f>
        <v>0</v>
      </c>
      <c r="J19" s="18"/>
      <c r="K19" s="8"/>
    </row>
    <row r="20" spans="1:11" ht="30" customHeight="1" x14ac:dyDescent="0.25">
      <c r="A20" s="40" t="s">
        <v>28</v>
      </c>
      <c r="B20" s="24"/>
      <c r="C20" s="8" t="s">
        <v>176</v>
      </c>
      <c r="D20" s="14"/>
      <c r="E20" s="18"/>
      <c r="F20" s="18"/>
      <c r="G20" s="26"/>
      <c r="H20" s="26"/>
      <c r="I20" s="26">
        <f>G20-H20</f>
        <v>0</v>
      </c>
      <c r="J20" s="18"/>
      <c r="K20" s="8"/>
    </row>
    <row r="21" spans="1:11" ht="30" customHeight="1" x14ac:dyDescent="0.25">
      <c r="A21" s="16"/>
      <c r="B21" s="8"/>
      <c r="C21" s="8"/>
      <c r="D21" s="14"/>
      <c r="E21" s="18"/>
      <c r="F21" s="18"/>
      <c r="G21" s="26"/>
      <c r="H21" s="26"/>
      <c r="I21" s="26">
        <f>G21-H21</f>
        <v>0</v>
      </c>
      <c r="J21" s="18"/>
      <c r="K21" s="8"/>
    </row>
    <row r="22" spans="1:11" ht="30" customHeight="1" x14ac:dyDescent="0.25">
      <c r="A22" s="16"/>
      <c r="B22" s="8"/>
      <c r="C22" s="8"/>
      <c r="D22" s="14"/>
      <c r="E22" s="18"/>
      <c r="F22" s="18"/>
      <c r="G22" s="26"/>
      <c r="H22" s="26"/>
      <c r="I22" s="26">
        <f>G22-H22</f>
        <v>0</v>
      </c>
      <c r="J22" s="18"/>
      <c r="K22" s="8"/>
    </row>
    <row r="23" spans="1:11" ht="30" customHeight="1" x14ac:dyDescent="0.25">
      <c r="A23" s="17"/>
      <c r="B23" s="23"/>
      <c r="C23" s="23"/>
      <c r="D23" s="18"/>
      <c r="E23" s="23"/>
      <c r="F23" s="18" t="s">
        <v>37</v>
      </c>
      <c r="G23" s="26">
        <f>SUM(G20:G22)</f>
        <v>0</v>
      </c>
      <c r="H23" s="26">
        <f>SUM(H20:H22)</f>
        <v>0</v>
      </c>
      <c r="I23" s="26">
        <f>SUM(I20:I22)</f>
        <v>0</v>
      </c>
      <c r="J23" s="18"/>
      <c r="K23" s="8"/>
    </row>
    <row r="24" spans="1:11" ht="30" customHeight="1" x14ac:dyDescent="0.25">
      <c r="A24" s="40" t="s">
        <v>28</v>
      </c>
      <c r="B24" s="24"/>
      <c r="C24" s="8" t="s">
        <v>176</v>
      </c>
      <c r="D24" s="14"/>
      <c r="E24" s="18"/>
      <c r="F24" s="18"/>
      <c r="G24" s="26"/>
      <c r="H24" s="26"/>
      <c r="I24" s="26">
        <f>G24-H24</f>
        <v>0</v>
      </c>
      <c r="J24" s="18"/>
      <c r="K24" s="8"/>
    </row>
    <row r="25" spans="1:11" ht="30" customHeight="1" x14ac:dyDescent="0.25">
      <c r="A25" s="16"/>
      <c r="B25" s="8"/>
      <c r="C25" s="8"/>
      <c r="D25" s="14"/>
      <c r="E25" s="18"/>
      <c r="F25" s="18"/>
      <c r="G25" s="26"/>
      <c r="H25" s="26"/>
      <c r="I25" s="26">
        <f>G25-H25</f>
        <v>0</v>
      </c>
      <c r="J25" s="18"/>
      <c r="K25" s="8"/>
    </row>
    <row r="26" spans="1:11" ht="30" customHeight="1" x14ac:dyDescent="0.25">
      <c r="A26" s="16"/>
      <c r="B26" s="8"/>
      <c r="C26" s="8"/>
      <c r="D26" s="14"/>
      <c r="E26" s="18"/>
      <c r="F26" s="18"/>
      <c r="G26" s="26"/>
      <c r="H26" s="26"/>
      <c r="I26" s="26">
        <f>G26-H26</f>
        <v>0</v>
      </c>
      <c r="J26" s="18"/>
      <c r="K26" s="8"/>
    </row>
    <row r="27" spans="1:11" ht="30" customHeight="1" x14ac:dyDescent="0.25">
      <c r="A27" s="17"/>
      <c r="B27" s="23"/>
      <c r="C27" s="23"/>
      <c r="D27" s="18"/>
      <c r="E27" s="23"/>
      <c r="F27" s="18" t="s">
        <v>36</v>
      </c>
      <c r="G27" s="26">
        <f>SUM(G24:G26)</f>
        <v>0</v>
      </c>
      <c r="H27" s="26">
        <f>SUM(H24:H26)</f>
        <v>0</v>
      </c>
      <c r="I27" s="26">
        <f>SUM(I24:I26)</f>
        <v>0</v>
      </c>
      <c r="J27" s="18"/>
      <c r="K27" s="8"/>
    </row>
    <row r="28" spans="1:11" ht="30" customHeight="1" x14ac:dyDescent="0.25">
      <c r="A28" s="40" t="s">
        <v>28</v>
      </c>
      <c r="B28" s="24"/>
      <c r="C28" s="8" t="s">
        <v>176</v>
      </c>
      <c r="D28" s="14"/>
      <c r="E28" s="18"/>
      <c r="F28" s="18"/>
      <c r="G28" s="26"/>
      <c r="H28" s="26"/>
      <c r="I28" s="26">
        <f>G28-H28</f>
        <v>0</v>
      </c>
      <c r="J28" s="18"/>
      <c r="K28" s="8"/>
    </row>
    <row r="29" spans="1:11" ht="30" customHeight="1" x14ac:dyDescent="0.25">
      <c r="A29" s="16"/>
      <c r="B29" s="8"/>
      <c r="C29" s="8"/>
      <c r="D29" s="14"/>
      <c r="E29" s="18"/>
      <c r="F29" s="18"/>
      <c r="G29" s="26"/>
      <c r="H29" s="26"/>
      <c r="I29" s="26">
        <f>G29-H29</f>
        <v>0</v>
      </c>
      <c r="J29" s="18"/>
      <c r="K29" s="8"/>
    </row>
    <row r="30" spans="1:11" ht="30" customHeight="1" x14ac:dyDescent="0.25">
      <c r="A30" s="16"/>
      <c r="B30" s="8"/>
      <c r="C30" s="8"/>
      <c r="D30" s="14"/>
      <c r="E30" s="18"/>
      <c r="F30" s="18"/>
      <c r="G30" s="26"/>
      <c r="H30" s="26"/>
      <c r="I30" s="26">
        <f>G30-H30</f>
        <v>0</v>
      </c>
      <c r="J30" s="18"/>
      <c r="K30" s="8"/>
    </row>
    <row r="31" spans="1:11" ht="30" customHeight="1" x14ac:dyDescent="0.25">
      <c r="A31" s="17"/>
      <c r="B31" s="23"/>
      <c r="C31" s="23"/>
      <c r="D31" s="18"/>
      <c r="E31" s="23"/>
      <c r="F31" s="18" t="s">
        <v>36</v>
      </c>
      <c r="G31" s="26">
        <f>SUM(G28:G30)</f>
        <v>0</v>
      </c>
      <c r="H31" s="26">
        <f>SUM(H28:H30)</f>
        <v>0</v>
      </c>
      <c r="I31" s="26">
        <f>SUM(I28:I30)</f>
        <v>0</v>
      </c>
      <c r="J31" s="18"/>
      <c r="K31" s="8"/>
    </row>
    <row r="32" spans="1:11" ht="30" customHeight="1" x14ac:dyDescent="0.25">
      <c r="A32" s="40" t="s">
        <v>28</v>
      </c>
      <c r="B32" s="24"/>
      <c r="C32" s="8" t="s">
        <v>176</v>
      </c>
      <c r="D32" s="14"/>
      <c r="E32" s="18"/>
      <c r="F32" s="18"/>
      <c r="G32" s="26"/>
      <c r="H32" s="26"/>
      <c r="I32" s="26">
        <f>G32-H32</f>
        <v>0</v>
      </c>
      <c r="J32" s="18"/>
      <c r="K32" s="8"/>
    </row>
    <row r="33" spans="1:11" ht="30" customHeight="1" x14ac:dyDescent="0.25">
      <c r="A33" s="16"/>
      <c r="B33" s="8"/>
      <c r="C33" s="8"/>
      <c r="D33" s="14"/>
      <c r="E33" s="18"/>
      <c r="F33" s="18"/>
      <c r="G33" s="26"/>
      <c r="H33" s="26"/>
      <c r="I33" s="26">
        <f>G33-H33</f>
        <v>0</v>
      </c>
      <c r="J33" s="18"/>
      <c r="K33" s="8"/>
    </row>
    <row r="34" spans="1:11" ht="30" customHeight="1" x14ac:dyDescent="0.25">
      <c r="A34" s="16"/>
      <c r="B34" s="8"/>
      <c r="C34" s="8"/>
      <c r="D34" s="14"/>
      <c r="E34" s="18"/>
      <c r="F34" s="18"/>
      <c r="G34" s="26"/>
      <c r="H34" s="26"/>
      <c r="I34" s="26">
        <f>G34-H34</f>
        <v>0</v>
      </c>
      <c r="J34" s="18"/>
      <c r="K34" s="8"/>
    </row>
    <row r="35" spans="1:11" ht="30" customHeight="1" x14ac:dyDescent="0.25">
      <c r="A35" s="17"/>
      <c r="B35" s="23"/>
      <c r="C35" s="23"/>
      <c r="D35" s="18"/>
      <c r="E35" s="23"/>
      <c r="F35" s="18" t="s">
        <v>36</v>
      </c>
      <c r="G35" s="26">
        <f>SUM(G32:G34)</f>
        <v>0</v>
      </c>
      <c r="H35" s="26">
        <f>SUM(H32:H34)</f>
        <v>0</v>
      </c>
      <c r="I35" s="26">
        <f>SUM(I32:I34)</f>
        <v>0</v>
      </c>
      <c r="J35" s="18"/>
      <c r="K35" s="8"/>
    </row>
    <row r="36" spans="1:11" ht="30" customHeight="1" x14ac:dyDescent="0.25">
      <c r="A36" s="40" t="s">
        <v>28</v>
      </c>
      <c r="B36" s="24"/>
      <c r="C36" s="8" t="s">
        <v>176</v>
      </c>
      <c r="D36" s="14"/>
      <c r="E36" s="18"/>
      <c r="F36" s="18"/>
      <c r="G36" s="26"/>
      <c r="H36" s="26"/>
      <c r="I36" s="26">
        <f>G36-H36</f>
        <v>0</v>
      </c>
      <c r="J36" s="18"/>
      <c r="K36" s="8"/>
    </row>
    <row r="37" spans="1:11" ht="30" customHeight="1" x14ac:dyDescent="0.25">
      <c r="A37" s="16"/>
      <c r="B37" s="8"/>
      <c r="C37" s="8"/>
      <c r="D37" s="14"/>
      <c r="E37" s="18"/>
      <c r="F37" s="18"/>
      <c r="G37" s="26"/>
      <c r="H37" s="26"/>
      <c r="I37" s="26">
        <f>G37-H37</f>
        <v>0</v>
      </c>
      <c r="J37" s="18"/>
      <c r="K37" s="8"/>
    </row>
    <row r="38" spans="1:11" ht="30" customHeight="1" x14ac:dyDescent="0.25">
      <c r="A38" s="16"/>
      <c r="B38" s="8"/>
      <c r="C38" s="8"/>
      <c r="D38" s="14"/>
      <c r="E38" s="18"/>
      <c r="F38" s="18"/>
      <c r="G38" s="26"/>
      <c r="H38" s="26"/>
      <c r="I38" s="26">
        <f>G38-H38</f>
        <v>0</v>
      </c>
      <c r="J38" s="18"/>
      <c r="K38" s="8"/>
    </row>
    <row r="39" spans="1:11" ht="30" customHeight="1" x14ac:dyDescent="0.25">
      <c r="A39" s="17"/>
      <c r="B39" s="23"/>
      <c r="C39" s="23"/>
      <c r="D39" s="18"/>
      <c r="E39" s="23"/>
      <c r="F39" s="18" t="s">
        <v>36</v>
      </c>
      <c r="G39" s="26">
        <f>SUM(G36:G38)</f>
        <v>0</v>
      </c>
      <c r="H39" s="26">
        <f>SUM(H36:H38)</f>
        <v>0</v>
      </c>
      <c r="I39" s="26">
        <f>SUM(I36:I38)</f>
        <v>0</v>
      </c>
      <c r="J39" s="18"/>
      <c r="K39" s="8"/>
    </row>
    <row r="40" spans="1:11" ht="30" customHeight="1" x14ac:dyDescent="0.25">
      <c r="A40" s="17"/>
      <c r="B40" s="23"/>
      <c r="C40" s="23"/>
      <c r="D40" s="23"/>
      <c r="E40" s="23"/>
      <c r="F40" s="18" t="s">
        <v>39</v>
      </c>
      <c r="G40" s="26">
        <f>SUM(G39,G35,G31,G27,G23,G19)</f>
        <v>0</v>
      </c>
      <c r="H40" s="26">
        <f>SUM(H39,H35,H31,H27,H23,H19)</f>
        <v>0</v>
      </c>
      <c r="I40" s="26">
        <f>SUM(I39,I35,I31,I27,I23,I19)</f>
        <v>0</v>
      </c>
      <c r="J40" s="18"/>
      <c r="K40" s="8"/>
    </row>
    <row r="41" spans="1:11" ht="19.5" customHeight="1" x14ac:dyDescent="0.25">
      <c r="A41" s="8"/>
      <c r="B41" s="8"/>
      <c r="C41" s="8"/>
      <c r="D41" s="8"/>
      <c r="E41" s="8"/>
      <c r="F41" s="8"/>
      <c r="G41" s="8"/>
      <c r="H41" s="8"/>
      <c r="I41" s="8"/>
      <c r="J41" s="8"/>
      <c r="K41" s="8"/>
    </row>
    <row r="42" spans="1:11" ht="19.5" customHeight="1" x14ac:dyDescent="0.25">
      <c r="A42" s="8"/>
      <c r="B42" s="8"/>
      <c r="C42" s="8"/>
      <c r="D42" s="8"/>
      <c r="E42" s="8"/>
      <c r="F42" s="8"/>
      <c r="G42" s="8"/>
      <c r="H42" s="8"/>
      <c r="I42" s="8"/>
      <c r="J42" s="8"/>
      <c r="K42" s="8"/>
    </row>
    <row r="43" spans="1:11" ht="19.5" customHeight="1" x14ac:dyDescent="0.25">
      <c r="A43" s="8"/>
      <c r="B43" s="8"/>
      <c r="C43" s="8"/>
      <c r="D43" s="8"/>
      <c r="E43" s="8"/>
      <c r="F43" s="8"/>
      <c r="G43" s="8"/>
      <c r="H43" s="8"/>
      <c r="I43" s="8"/>
      <c r="J43" s="8"/>
      <c r="K43" s="8"/>
    </row>
    <row r="44" spans="1:11" ht="19.5" customHeight="1" x14ac:dyDescent="0.25">
      <c r="A44" s="8"/>
      <c r="B44" s="8"/>
      <c r="C44" s="8"/>
      <c r="D44" s="8"/>
      <c r="E44" s="8"/>
      <c r="F44" s="8"/>
      <c r="G44" s="8"/>
      <c r="H44" s="8"/>
      <c r="I44" s="8"/>
      <c r="J44" s="8"/>
      <c r="K44" s="8"/>
    </row>
    <row r="45" spans="1:11" ht="19.5" customHeight="1" x14ac:dyDescent="0.25">
      <c r="A45" s="8"/>
      <c r="B45" s="8"/>
      <c r="C45" s="8"/>
      <c r="D45" s="8"/>
      <c r="E45" s="8"/>
      <c r="F45" s="8"/>
      <c r="G45" s="8"/>
      <c r="H45" s="8"/>
      <c r="I45" s="8"/>
      <c r="J45" s="8"/>
      <c r="K45" s="8"/>
    </row>
    <row r="46" spans="1:11" ht="19.5" customHeight="1" x14ac:dyDescent="0.25">
      <c r="A46" s="8"/>
      <c r="B46" s="8"/>
      <c r="C46" s="8"/>
      <c r="D46" s="8"/>
      <c r="E46" s="8"/>
      <c r="F46" s="8"/>
      <c r="G46" s="8"/>
      <c r="H46" s="8"/>
      <c r="I46" s="8"/>
      <c r="J46" s="8"/>
      <c r="K46" s="8"/>
    </row>
    <row r="47" spans="1:11" ht="19.5" customHeight="1" x14ac:dyDescent="0.25">
      <c r="A47" s="8"/>
      <c r="B47" s="8"/>
      <c r="C47" s="8"/>
      <c r="D47" s="8"/>
      <c r="E47" s="8"/>
      <c r="F47" s="8"/>
      <c r="G47" s="8"/>
      <c r="H47" s="8"/>
      <c r="I47" s="8"/>
      <c r="J47" s="8"/>
      <c r="K47"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J29" sqref="J29"/>
    </sheetView>
  </sheetViews>
  <sheetFormatPr defaultColWidth="9" defaultRowHeight="12.75" x14ac:dyDescent="0.25"/>
  <cols>
    <col min="1" max="3" width="9" style="7"/>
    <col min="4" max="5" width="10.6640625" style="7" customWidth="1"/>
    <col min="6" max="6" width="9.6640625" style="7" customWidth="1"/>
    <col min="7" max="7" width="65.796875" style="7" customWidth="1"/>
    <col min="8" max="16384" width="9" style="7"/>
  </cols>
  <sheetData>
    <row r="1" spans="1:7" x14ac:dyDescent="0.25">
      <c r="A1" s="416" t="s">
        <v>448</v>
      </c>
      <c r="B1" s="416"/>
      <c r="C1" s="416"/>
      <c r="D1" s="416"/>
      <c r="E1" s="416"/>
      <c r="F1" s="416"/>
      <c r="G1" s="416"/>
    </row>
    <row r="3" spans="1:7" ht="20.100000000000001" customHeight="1" x14ac:dyDescent="0.25">
      <c r="A3" s="417" t="s">
        <v>67</v>
      </c>
      <c r="B3" s="417"/>
      <c r="C3" s="417"/>
      <c r="D3" s="417"/>
      <c r="E3" s="417"/>
      <c r="F3" s="417"/>
      <c r="G3" s="417"/>
    </row>
    <row r="4" spans="1:7" ht="20.100000000000001" customHeight="1" x14ac:dyDescent="0.25">
      <c r="A4" s="418" t="s">
        <v>452</v>
      </c>
      <c r="B4" s="418"/>
      <c r="C4" s="418"/>
      <c r="D4" s="418"/>
      <c r="E4" s="418"/>
      <c r="F4" s="418"/>
      <c r="G4" s="418"/>
    </row>
    <row r="5" spans="1:7" ht="20.100000000000001" customHeight="1" x14ac:dyDescent="0.25"/>
    <row r="6" spans="1:7" ht="20.100000000000001" customHeight="1" x14ac:dyDescent="0.25">
      <c r="A6" s="419" t="s">
        <v>22</v>
      </c>
      <c r="B6" s="419"/>
      <c r="C6" s="419"/>
      <c r="D6" s="419"/>
      <c r="E6" s="419"/>
      <c r="F6" s="419"/>
      <c r="G6" s="419"/>
    </row>
    <row r="7" spans="1:7" ht="20.100000000000001" customHeight="1" x14ac:dyDescent="0.25">
      <c r="A7" s="205" t="s">
        <v>174</v>
      </c>
      <c r="B7" s="206" t="s">
        <v>68</v>
      </c>
      <c r="C7" s="205" t="s">
        <v>169</v>
      </c>
      <c r="D7" s="207" t="s">
        <v>69</v>
      </c>
      <c r="E7" s="207" t="s">
        <v>70</v>
      </c>
      <c r="F7" s="207" t="s">
        <v>71</v>
      </c>
      <c r="G7" s="207" t="s">
        <v>72</v>
      </c>
    </row>
    <row r="8" spans="1:7" ht="20.100000000000001" customHeight="1" x14ac:dyDescent="0.25">
      <c r="A8" s="414" t="s">
        <v>108</v>
      </c>
      <c r="B8" s="415"/>
      <c r="C8" s="206"/>
      <c r="D8" s="149"/>
      <c r="E8" s="149"/>
      <c r="F8" s="149"/>
      <c r="G8" s="70"/>
    </row>
    <row r="9" spans="1:7" ht="20.100000000000001" customHeight="1" x14ac:dyDescent="0.25">
      <c r="A9" s="209"/>
      <c r="B9" s="210"/>
      <c r="C9" s="211"/>
      <c r="D9" s="212"/>
      <c r="E9" s="212"/>
      <c r="F9" s="212">
        <f>D9-E9</f>
        <v>0</v>
      </c>
      <c r="G9" s="211"/>
    </row>
    <row r="10" spans="1:7" ht="20.100000000000001" customHeight="1" x14ac:dyDescent="0.25">
      <c r="A10" s="209"/>
      <c r="B10" s="210"/>
      <c r="C10" s="211"/>
      <c r="D10" s="212"/>
      <c r="E10" s="212"/>
      <c r="F10" s="212">
        <f>D10-E10</f>
        <v>0</v>
      </c>
      <c r="G10" s="211"/>
    </row>
    <row r="11" spans="1:7" ht="20.100000000000001" customHeight="1" x14ac:dyDescent="0.25">
      <c r="A11" s="209"/>
      <c r="B11" s="210"/>
      <c r="C11" s="211"/>
      <c r="D11" s="212"/>
      <c r="E11" s="212"/>
      <c r="F11" s="212">
        <f>D11-E11</f>
        <v>0</v>
      </c>
      <c r="G11" s="211"/>
    </row>
    <row r="12" spans="1:7" ht="20.100000000000001" customHeight="1" x14ac:dyDescent="0.25">
      <c r="A12" s="209"/>
      <c r="B12" s="210"/>
      <c r="C12" s="211"/>
      <c r="D12" s="212"/>
      <c r="E12" s="212"/>
      <c r="F12" s="212">
        <f>D12-E12</f>
        <v>0</v>
      </c>
      <c r="G12" s="211"/>
    </row>
    <row r="13" spans="1:7" ht="20.100000000000001" customHeight="1" x14ac:dyDescent="0.25">
      <c r="A13" s="209"/>
      <c r="B13" s="210"/>
      <c r="C13" s="211"/>
      <c r="D13" s="212"/>
      <c r="E13" s="212"/>
      <c r="F13" s="212">
        <f>D13-E13</f>
        <v>0</v>
      </c>
      <c r="G13" s="70"/>
    </row>
    <row r="14" spans="1:7" ht="20.100000000000001" customHeight="1" x14ac:dyDescent="0.25">
      <c r="A14" s="414" t="s">
        <v>82</v>
      </c>
      <c r="B14" s="415"/>
      <c r="C14" s="208"/>
      <c r="D14" s="213"/>
      <c r="E14" s="213"/>
      <c r="F14" s="213"/>
      <c r="G14" s="149"/>
    </row>
    <row r="15" spans="1:7" ht="20.100000000000001" customHeight="1" x14ac:dyDescent="0.25">
      <c r="A15" s="209"/>
      <c r="B15" s="210"/>
      <c r="C15" s="211"/>
      <c r="D15" s="212"/>
      <c r="E15" s="212"/>
      <c r="F15" s="212">
        <f t="shared" ref="F15:F33" si="0">D15-E15</f>
        <v>0</v>
      </c>
      <c r="G15" s="211"/>
    </row>
    <row r="16" spans="1:7" ht="20.100000000000001" customHeight="1" x14ac:dyDescent="0.25">
      <c r="A16" s="209"/>
      <c r="B16" s="210"/>
      <c r="C16" s="211"/>
      <c r="D16" s="212"/>
      <c r="E16" s="212"/>
      <c r="F16" s="212">
        <f t="shared" si="0"/>
        <v>0</v>
      </c>
      <c r="G16" s="211"/>
    </row>
    <row r="17" spans="1:7" ht="20.100000000000001" customHeight="1" x14ac:dyDescent="0.25">
      <c r="A17" s="209"/>
      <c r="B17" s="210"/>
      <c r="C17" s="211"/>
      <c r="D17" s="212"/>
      <c r="E17" s="212"/>
      <c r="F17" s="212">
        <f t="shared" si="0"/>
        <v>0</v>
      </c>
      <c r="G17" s="211"/>
    </row>
    <row r="18" spans="1:7" ht="20.100000000000001" customHeight="1" x14ac:dyDescent="0.25">
      <c r="A18" s="209"/>
      <c r="B18" s="210"/>
      <c r="C18" s="211"/>
      <c r="D18" s="212"/>
      <c r="E18" s="212"/>
      <c r="F18" s="212">
        <f t="shared" si="0"/>
        <v>0</v>
      </c>
      <c r="G18" s="211"/>
    </row>
    <row r="19" spans="1:7" ht="20.100000000000001" customHeight="1" x14ac:dyDescent="0.25">
      <c r="A19" s="209"/>
      <c r="B19" s="210"/>
      <c r="C19" s="211"/>
      <c r="D19" s="212"/>
      <c r="E19" s="212"/>
      <c r="F19" s="212">
        <f t="shared" si="0"/>
        <v>0</v>
      </c>
      <c r="G19" s="211"/>
    </row>
    <row r="20" spans="1:7" ht="20.100000000000001" customHeight="1" x14ac:dyDescent="0.25">
      <c r="A20" s="209"/>
      <c r="B20" s="210"/>
      <c r="C20" s="211"/>
      <c r="D20" s="212"/>
      <c r="E20" s="212"/>
      <c r="F20" s="212">
        <f t="shared" si="0"/>
        <v>0</v>
      </c>
      <c r="G20" s="211"/>
    </row>
    <row r="21" spans="1:7" ht="20.100000000000001" customHeight="1" x14ac:dyDescent="0.25">
      <c r="A21" s="209"/>
      <c r="B21" s="210"/>
      <c r="C21" s="211"/>
      <c r="D21" s="212"/>
      <c r="E21" s="212"/>
      <c r="F21" s="212">
        <f t="shared" si="0"/>
        <v>0</v>
      </c>
      <c r="G21" s="211"/>
    </row>
    <row r="22" spans="1:7" ht="20.100000000000001" customHeight="1" x14ac:dyDescent="0.25">
      <c r="A22" s="209"/>
      <c r="B22" s="210"/>
      <c r="C22" s="211"/>
      <c r="D22" s="212"/>
      <c r="E22" s="212"/>
      <c r="F22" s="212">
        <f t="shared" si="0"/>
        <v>0</v>
      </c>
      <c r="G22" s="211"/>
    </row>
    <row r="23" spans="1:7" ht="20.100000000000001" customHeight="1" x14ac:dyDescent="0.25">
      <c r="A23" s="209"/>
      <c r="B23" s="210"/>
      <c r="C23" s="211"/>
      <c r="D23" s="212"/>
      <c r="E23" s="212"/>
      <c r="F23" s="212">
        <f t="shared" si="0"/>
        <v>0</v>
      </c>
      <c r="G23" s="211"/>
    </row>
    <row r="24" spans="1:7" ht="20.100000000000001" customHeight="1" x14ac:dyDescent="0.25">
      <c r="A24" s="209"/>
      <c r="B24" s="210"/>
      <c r="C24" s="211"/>
      <c r="D24" s="212"/>
      <c r="E24" s="212"/>
      <c r="F24" s="212">
        <f t="shared" si="0"/>
        <v>0</v>
      </c>
      <c r="G24" s="211"/>
    </row>
    <row r="25" spans="1:7" ht="20.100000000000001" customHeight="1" x14ac:dyDescent="0.25">
      <c r="A25" s="209"/>
      <c r="B25" s="210"/>
      <c r="C25" s="211"/>
      <c r="D25" s="212"/>
      <c r="E25" s="212"/>
      <c r="F25" s="212">
        <f t="shared" si="0"/>
        <v>0</v>
      </c>
      <c r="G25" s="211"/>
    </row>
    <row r="26" spans="1:7" ht="20.100000000000001" customHeight="1" x14ac:dyDescent="0.25">
      <c r="A26" s="209"/>
      <c r="B26" s="210"/>
      <c r="C26" s="211"/>
      <c r="D26" s="212"/>
      <c r="E26" s="212"/>
      <c r="F26" s="212">
        <f t="shared" si="0"/>
        <v>0</v>
      </c>
      <c r="G26" s="211"/>
    </row>
    <row r="27" spans="1:7" ht="20.100000000000001" customHeight="1" x14ac:dyDescent="0.25">
      <c r="A27" s="209"/>
      <c r="B27" s="210"/>
      <c r="C27" s="211"/>
      <c r="D27" s="212"/>
      <c r="E27" s="212"/>
      <c r="F27" s="212">
        <f t="shared" si="0"/>
        <v>0</v>
      </c>
      <c r="G27" s="211"/>
    </row>
    <row r="28" spans="1:7" ht="20.100000000000001" customHeight="1" x14ac:dyDescent="0.25">
      <c r="A28" s="209"/>
      <c r="B28" s="210"/>
      <c r="C28" s="211"/>
      <c r="D28" s="212"/>
      <c r="E28" s="212"/>
      <c r="F28" s="212">
        <f t="shared" si="0"/>
        <v>0</v>
      </c>
      <c r="G28" s="211"/>
    </row>
    <row r="29" spans="1:7" ht="20.100000000000001" customHeight="1" x14ac:dyDescent="0.25">
      <c r="A29" s="209"/>
      <c r="B29" s="210"/>
      <c r="C29" s="211"/>
      <c r="D29" s="212"/>
      <c r="E29" s="212"/>
      <c r="F29" s="212">
        <f t="shared" si="0"/>
        <v>0</v>
      </c>
      <c r="G29" s="211"/>
    </row>
    <row r="30" spans="1:7" ht="20.100000000000001" customHeight="1" x14ac:dyDescent="0.25">
      <c r="A30" s="209"/>
      <c r="B30" s="210"/>
      <c r="C30" s="211"/>
      <c r="D30" s="212"/>
      <c r="E30" s="212"/>
      <c r="F30" s="212">
        <f t="shared" si="0"/>
        <v>0</v>
      </c>
      <c r="G30" s="211"/>
    </row>
    <row r="31" spans="1:7" ht="20.100000000000001" customHeight="1" x14ac:dyDescent="0.25">
      <c r="A31" s="209"/>
      <c r="B31" s="210"/>
      <c r="C31" s="211"/>
      <c r="D31" s="212"/>
      <c r="E31" s="212"/>
      <c r="F31" s="212">
        <f t="shared" si="0"/>
        <v>0</v>
      </c>
      <c r="G31" s="211"/>
    </row>
    <row r="32" spans="1:7" ht="20.100000000000001" customHeight="1" x14ac:dyDescent="0.25">
      <c r="A32" s="209"/>
      <c r="B32" s="210"/>
      <c r="C32" s="211"/>
      <c r="D32" s="212"/>
      <c r="E32" s="212"/>
      <c r="F32" s="212">
        <f t="shared" si="0"/>
        <v>0</v>
      </c>
      <c r="G32" s="211"/>
    </row>
    <row r="33" spans="1:7" ht="20.100000000000001" customHeight="1" x14ac:dyDescent="0.25">
      <c r="A33" s="214"/>
      <c r="B33" s="215"/>
      <c r="C33" s="70"/>
      <c r="D33" s="69"/>
      <c r="E33" s="69"/>
      <c r="F33" s="69">
        <f t="shared" si="0"/>
        <v>0</v>
      </c>
      <c r="G33" s="70"/>
    </row>
    <row r="35" spans="1:7" x14ac:dyDescent="0.25">
      <c r="A35" s="145" t="s">
        <v>73</v>
      </c>
      <c r="B35" s="7" t="s">
        <v>74</v>
      </c>
    </row>
    <row r="36" spans="1:7" x14ac:dyDescent="0.25">
      <c r="A36" s="145"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J29" sqref="J29"/>
    </sheetView>
  </sheetViews>
  <sheetFormatPr defaultColWidth="13" defaultRowHeight="12.75" x14ac:dyDescent="0.25"/>
  <cols>
    <col min="1" max="1" width="18.6640625" style="7" customWidth="1"/>
    <col min="2" max="5" width="13.6640625" style="7" customWidth="1"/>
    <col min="6" max="16384" width="13" style="7"/>
  </cols>
  <sheetData>
    <row r="1" spans="1:7" x14ac:dyDescent="0.25">
      <c r="A1" s="8"/>
      <c r="B1" s="8"/>
      <c r="C1" s="8"/>
      <c r="D1" s="8"/>
      <c r="E1" s="8"/>
      <c r="G1" s="9" t="s">
        <v>449</v>
      </c>
    </row>
    <row r="2" spans="1:7" ht="20.100000000000001" customHeight="1" x14ac:dyDescent="0.25">
      <c r="A2" s="421" t="s">
        <v>450</v>
      </c>
      <c r="B2" s="421"/>
      <c r="C2" s="421"/>
      <c r="D2" s="421"/>
      <c r="E2" s="421"/>
      <c r="F2" s="421"/>
    </row>
    <row r="3" spans="1:7" x14ac:dyDescent="0.25">
      <c r="A3" s="8"/>
      <c r="B3" s="8"/>
      <c r="C3" s="8"/>
      <c r="D3" s="8"/>
      <c r="E3" s="8"/>
    </row>
    <row r="4" spans="1:7" x14ac:dyDescent="0.25">
      <c r="A4" s="420" t="s">
        <v>122</v>
      </c>
      <c r="B4" s="420"/>
      <c r="C4" s="420"/>
      <c r="D4" s="420"/>
      <c r="E4" s="420"/>
    </row>
    <row r="5" spans="1:7" x14ac:dyDescent="0.25">
      <c r="A5" s="8"/>
      <c r="B5" s="8"/>
      <c r="C5" s="8"/>
      <c r="D5" s="8"/>
      <c r="E5" s="8"/>
    </row>
    <row r="6" spans="1:7" ht="13.15" thickBot="1" x14ac:dyDescent="0.3">
      <c r="A6" s="8" t="s">
        <v>117</v>
      </c>
      <c r="B6" s="8"/>
      <c r="C6" s="8"/>
      <c r="D6" s="8"/>
      <c r="E6" s="8"/>
      <c r="F6" s="9"/>
      <c r="G6" s="9" t="s">
        <v>22</v>
      </c>
    </row>
    <row r="7" spans="1:7" ht="25.5" x14ac:dyDescent="0.25">
      <c r="A7" s="11" t="s">
        <v>123</v>
      </c>
      <c r="B7" s="97" t="s">
        <v>213</v>
      </c>
      <c r="C7" s="234" t="s">
        <v>482</v>
      </c>
      <c r="D7" s="234" t="s">
        <v>474</v>
      </c>
      <c r="E7" s="98" t="s">
        <v>214</v>
      </c>
      <c r="F7" s="98" t="s">
        <v>215</v>
      </c>
      <c r="G7" s="98" t="s">
        <v>216</v>
      </c>
    </row>
    <row r="8" spans="1:7" ht="20.100000000000001" customHeight="1" x14ac:dyDescent="0.25">
      <c r="A8" s="99" t="s">
        <v>109</v>
      </c>
      <c r="B8" s="121">
        <f>SUM(C8:D8)</f>
        <v>0</v>
      </c>
      <c r="C8" s="92"/>
      <c r="D8" s="92"/>
      <c r="E8" s="227"/>
      <c r="F8" s="228"/>
      <c r="G8" s="227"/>
    </row>
    <row r="9" spans="1:7" ht="20.100000000000001" customHeight="1" x14ac:dyDescent="0.25">
      <c r="A9" s="99" t="s">
        <v>110</v>
      </c>
      <c r="B9" s="121">
        <f>SUM(F9)</f>
        <v>0</v>
      </c>
      <c r="C9" s="227"/>
      <c r="D9" s="227"/>
      <c r="E9" s="227"/>
      <c r="F9" s="92"/>
      <c r="G9" s="227"/>
    </row>
    <row r="10" spans="1:7" ht="20.100000000000001" customHeight="1" x14ac:dyDescent="0.25">
      <c r="A10" s="99" t="s">
        <v>111</v>
      </c>
      <c r="B10" s="121">
        <f>SUM(F10)</f>
        <v>0</v>
      </c>
      <c r="C10" s="227"/>
      <c r="D10" s="227"/>
      <c r="E10" s="227"/>
      <c r="F10" s="92"/>
      <c r="G10" s="227"/>
    </row>
    <row r="11" spans="1:7" ht="20.100000000000001" customHeight="1" x14ac:dyDescent="0.25">
      <c r="A11" s="99" t="s">
        <v>112</v>
      </c>
      <c r="B11" s="121">
        <f>SUM(C11:D11)</f>
        <v>0</v>
      </c>
      <c r="C11" s="92"/>
      <c r="D11" s="92"/>
      <c r="E11" s="227"/>
      <c r="F11" s="227"/>
      <c r="G11" s="227"/>
    </row>
    <row r="12" spans="1:7" ht="20.100000000000001" customHeight="1" x14ac:dyDescent="0.25">
      <c r="A12" s="99" t="s">
        <v>113</v>
      </c>
      <c r="B12" s="121">
        <f>SUM(C12:D12)</f>
        <v>0</v>
      </c>
      <c r="C12" s="92"/>
      <c r="D12" s="92"/>
      <c r="E12" s="227"/>
      <c r="F12" s="227"/>
      <c r="G12" s="227"/>
    </row>
    <row r="13" spans="1:7" ht="20.100000000000001" customHeight="1" x14ac:dyDescent="0.25">
      <c r="A13" s="99" t="s">
        <v>114</v>
      </c>
      <c r="B13" s="121">
        <f>SUM(C13:D13)</f>
        <v>0</v>
      </c>
      <c r="C13" s="92"/>
      <c r="D13" s="92"/>
      <c r="E13" s="227"/>
      <c r="F13" s="227"/>
      <c r="G13" s="227"/>
    </row>
    <row r="14" spans="1:7" ht="20.100000000000001" customHeight="1" x14ac:dyDescent="0.25">
      <c r="A14" s="99" t="s">
        <v>115</v>
      </c>
      <c r="B14" s="121">
        <f>SUM(G14)</f>
        <v>0</v>
      </c>
      <c r="C14" s="227"/>
      <c r="D14" s="227"/>
      <c r="E14" s="227"/>
      <c r="F14" s="227"/>
      <c r="G14" s="92"/>
    </row>
    <row r="15" spans="1:7" ht="20.100000000000001" customHeight="1" thickBot="1" x14ac:dyDescent="0.3">
      <c r="A15" s="100" t="s">
        <v>116</v>
      </c>
      <c r="B15" s="122">
        <f>SUM(C15:G15)</f>
        <v>0</v>
      </c>
      <c r="C15" s="123"/>
      <c r="D15" s="123"/>
      <c r="E15" s="123"/>
      <c r="F15" s="123"/>
      <c r="G15" s="123"/>
    </row>
    <row r="16" spans="1:7" ht="20.100000000000001" customHeight="1" thickTop="1" thickBot="1" x14ac:dyDescent="0.3">
      <c r="A16" s="99" t="s">
        <v>106</v>
      </c>
      <c r="B16" s="124">
        <f t="shared" ref="B16:G16" si="0">SUM(B8:B15)</f>
        <v>0</v>
      </c>
      <c r="C16" s="92">
        <f>SUM(C8:C15)</f>
        <v>0</v>
      </c>
      <c r="D16" s="92">
        <f t="shared" si="0"/>
        <v>0</v>
      </c>
      <c r="E16" s="92">
        <f t="shared" si="0"/>
        <v>0</v>
      </c>
      <c r="F16" s="92">
        <f t="shared" si="0"/>
        <v>0</v>
      </c>
      <c r="G16" s="92">
        <f t="shared" si="0"/>
        <v>0</v>
      </c>
    </row>
    <row r="17" spans="1:6" x14ac:dyDescent="0.25">
      <c r="A17" s="8"/>
      <c r="B17" s="8"/>
      <c r="C17" s="8"/>
      <c r="D17" s="8"/>
      <c r="E17" s="8"/>
    </row>
    <row r="18" spans="1:6" ht="13.15" thickBot="1" x14ac:dyDescent="0.3">
      <c r="A18" s="8" t="s">
        <v>118</v>
      </c>
      <c r="B18" s="8"/>
      <c r="C18" s="8"/>
      <c r="D18" s="8"/>
      <c r="E18" s="9" t="s">
        <v>22</v>
      </c>
      <c r="F18" s="8"/>
    </row>
    <row r="19" spans="1:6" ht="25.5" x14ac:dyDescent="0.25">
      <c r="A19" s="11" t="s">
        <v>123</v>
      </c>
      <c r="B19" s="97" t="s">
        <v>217</v>
      </c>
      <c r="C19" s="234" t="s">
        <v>483</v>
      </c>
      <c r="D19" s="234" t="s">
        <v>481</v>
      </c>
      <c r="E19" s="101" t="s">
        <v>218</v>
      </c>
      <c r="F19" s="8"/>
    </row>
    <row r="20" spans="1:6" ht="20.100000000000001" customHeight="1" x14ac:dyDescent="0.25">
      <c r="A20" s="102" t="s">
        <v>6</v>
      </c>
      <c r="B20" s="125">
        <f t="shared" ref="B20:B32" si="1">SUM(C20:E20)</f>
        <v>0</v>
      </c>
      <c r="C20" s="126"/>
      <c r="D20" s="126"/>
      <c r="E20" s="127"/>
      <c r="F20" s="8"/>
    </row>
    <row r="21" spans="1:6" ht="20.100000000000001" customHeight="1" x14ac:dyDescent="0.25">
      <c r="A21" s="102" t="s">
        <v>181</v>
      </c>
      <c r="B21" s="125">
        <f t="shared" si="1"/>
        <v>0</v>
      </c>
      <c r="C21" s="126"/>
      <c r="D21" s="126"/>
      <c r="E21" s="127"/>
      <c r="F21" s="8"/>
    </row>
    <row r="22" spans="1:6" ht="20.100000000000001" customHeight="1" x14ac:dyDescent="0.25">
      <c r="A22" s="102" t="s">
        <v>7</v>
      </c>
      <c r="B22" s="125">
        <f t="shared" si="1"/>
        <v>0</v>
      </c>
      <c r="C22" s="126"/>
      <c r="D22" s="126"/>
      <c r="E22" s="127"/>
      <c r="F22" s="8"/>
    </row>
    <row r="23" spans="1:6" ht="20.100000000000001" customHeight="1" x14ac:dyDescent="0.25">
      <c r="A23" s="102" t="s">
        <v>8</v>
      </c>
      <c r="B23" s="125">
        <f t="shared" si="1"/>
        <v>0</v>
      </c>
      <c r="C23" s="126"/>
      <c r="D23" s="126"/>
      <c r="E23" s="127"/>
      <c r="F23" s="8"/>
    </row>
    <row r="24" spans="1:6" ht="20.100000000000001" customHeight="1" x14ac:dyDescent="0.25">
      <c r="A24" s="102" t="s">
        <v>9</v>
      </c>
      <c r="B24" s="125">
        <f t="shared" si="1"/>
        <v>0</v>
      </c>
      <c r="C24" s="126"/>
      <c r="D24" s="126"/>
      <c r="E24" s="127"/>
      <c r="F24" s="8"/>
    </row>
    <row r="25" spans="1:6" ht="20.100000000000001" customHeight="1" x14ac:dyDescent="0.25">
      <c r="A25" s="102" t="s">
        <v>10</v>
      </c>
      <c r="B25" s="125">
        <f t="shared" si="1"/>
        <v>0</v>
      </c>
      <c r="C25" s="126"/>
      <c r="D25" s="126"/>
      <c r="E25" s="127"/>
      <c r="F25" s="8"/>
    </row>
    <row r="26" spans="1:6" ht="20.100000000000001" customHeight="1" x14ac:dyDescent="0.25">
      <c r="A26" s="102" t="s">
        <v>11</v>
      </c>
      <c r="B26" s="125">
        <f t="shared" si="1"/>
        <v>0</v>
      </c>
      <c r="C26" s="126"/>
      <c r="D26" s="126"/>
      <c r="E26" s="127"/>
      <c r="F26" s="8"/>
    </row>
    <row r="27" spans="1:6" ht="20.100000000000001" customHeight="1" x14ac:dyDescent="0.25">
      <c r="A27" s="102" t="s">
        <v>124</v>
      </c>
      <c r="B27" s="125">
        <f t="shared" si="1"/>
        <v>0</v>
      </c>
      <c r="C27" s="126"/>
      <c r="D27" s="126"/>
      <c r="E27" s="127"/>
      <c r="F27" s="8"/>
    </row>
    <row r="28" spans="1:6" ht="20.100000000000001" customHeight="1" x14ac:dyDescent="0.25">
      <c r="A28" s="102" t="s">
        <v>13</v>
      </c>
      <c r="B28" s="125">
        <f t="shared" si="1"/>
        <v>0</v>
      </c>
      <c r="C28" s="126"/>
      <c r="D28" s="126"/>
      <c r="E28" s="127"/>
      <c r="F28" s="8"/>
    </row>
    <row r="29" spans="1:6" ht="20.100000000000001" customHeight="1" x14ac:dyDescent="0.25">
      <c r="A29" s="102" t="s">
        <v>14</v>
      </c>
      <c r="B29" s="125">
        <f t="shared" si="1"/>
        <v>0</v>
      </c>
      <c r="C29" s="126"/>
      <c r="D29" s="126"/>
      <c r="E29" s="127"/>
      <c r="F29" s="8"/>
    </row>
    <row r="30" spans="1:6" ht="20.100000000000001" customHeight="1" x14ac:dyDescent="0.25">
      <c r="A30" s="102" t="s">
        <v>15</v>
      </c>
      <c r="B30" s="125">
        <f t="shared" si="1"/>
        <v>0</v>
      </c>
      <c r="C30" s="126"/>
      <c r="D30" s="126"/>
      <c r="E30" s="127"/>
      <c r="F30" s="8"/>
    </row>
    <row r="31" spans="1:6" ht="20.100000000000001" customHeight="1" x14ac:dyDescent="0.25">
      <c r="A31" s="102" t="s">
        <v>16</v>
      </c>
      <c r="B31" s="125">
        <f t="shared" si="1"/>
        <v>0</v>
      </c>
      <c r="C31" s="126"/>
      <c r="D31" s="126"/>
      <c r="E31" s="127"/>
      <c r="F31" s="8"/>
    </row>
    <row r="32" spans="1:6" ht="20.100000000000001" customHeight="1" thickBot="1" x14ac:dyDescent="0.3">
      <c r="A32" s="100" t="s">
        <v>17</v>
      </c>
      <c r="B32" s="122">
        <f t="shared" si="1"/>
        <v>0</v>
      </c>
      <c r="C32" s="123"/>
      <c r="D32" s="123"/>
      <c r="E32" s="128"/>
      <c r="F32" s="8"/>
    </row>
    <row r="33" spans="1:6" ht="20.100000000000001" customHeight="1" thickTop="1" thickBot="1" x14ac:dyDescent="0.3">
      <c r="A33" s="99" t="s">
        <v>119</v>
      </c>
      <c r="B33" s="124">
        <f>SUM(B20:B32)</f>
        <v>0</v>
      </c>
      <c r="C33" s="92">
        <f>SUM(C20:C32)</f>
        <v>0</v>
      </c>
      <c r="D33" s="92">
        <f>SUM(D20:D32)</f>
        <v>0</v>
      </c>
      <c r="E33" s="129">
        <f>SUM(E20:E32)</f>
        <v>0</v>
      </c>
      <c r="F33" s="8"/>
    </row>
    <row r="34" spans="1:6" ht="6" customHeight="1" thickBot="1" x14ac:dyDescent="0.3">
      <c r="A34" s="103"/>
      <c r="B34" s="130"/>
      <c r="C34" s="130"/>
      <c r="D34" s="8"/>
      <c r="E34" s="8"/>
    </row>
    <row r="35" spans="1:6" ht="20.100000000000001" customHeight="1" thickBot="1" x14ac:dyDescent="0.3">
      <c r="A35" s="104" t="s">
        <v>219</v>
      </c>
      <c r="B35" s="105">
        <f>B16-B33</f>
        <v>0</v>
      </c>
      <c r="C35" s="130"/>
      <c r="D35" s="8"/>
      <c r="E35" s="8"/>
    </row>
    <row r="36" spans="1:6" ht="6.75" customHeight="1" x14ac:dyDescent="0.25">
      <c r="A36" s="8"/>
      <c r="B36" s="8"/>
      <c r="C36" s="8"/>
      <c r="D36" s="8"/>
      <c r="E36" s="8"/>
    </row>
    <row r="37" spans="1:6" x14ac:dyDescent="0.2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J29" sqref="J29"/>
    </sheetView>
  </sheetViews>
  <sheetFormatPr defaultColWidth="9" defaultRowHeight="12.75" x14ac:dyDescent="0.25"/>
  <cols>
    <col min="1" max="1" width="3.796875" style="7" customWidth="1"/>
    <col min="2" max="2" width="18.6640625" style="7" customWidth="1"/>
    <col min="3" max="6" width="15.6640625" style="7" customWidth="1"/>
    <col min="7" max="7" width="11.1328125" style="7" customWidth="1"/>
    <col min="8" max="16384" width="9" style="7"/>
  </cols>
  <sheetData>
    <row r="1" spans="1:7" ht="21" x14ac:dyDescent="0.25">
      <c r="A1" s="150"/>
      <c r="B1" s="8"/>
      <c r="C1" s="8"/>
      <c r="D1" s="8"/>
      <c r="E1" s="8"/>
      <c r="F1" s="9" t="s">
        <v>286</v>
      </c>
      <c r="G1" s="8"/>
    </row>
    <row r="2" spans="1:7" ht="24" customHeight="1" x14ac:dyDescent="0.25">
      <c r="A2" s="422" t="s">
        <v>287</v>
      </c>
      <c r="B2" s="422"/>
      <c r="C2" s="422"/>
      <c r="D2" s="422"/>
      <c r="E2" s="422"/>
      <c r="F2" s="422"/>
      <c r="G2" s="8"/>
    </row>
    <row r="3" spans="1:7" ht="9.75" customHeight="1" x14ac:dyDescent="0.25">
      <c r="A3" s="144"/>
      <c r="B3" s="144"/>
      <c r="C3" s="144"/>
      <c r="D3" s="144"/>
      <c r="E3" s="144"/>
      <c r="F3" s="144"/>
      <c r="G3" s="8"/>
    </row>
    <row r="4" spans="1:7" ht="16.5" customHeight="1" x14ac:dyDescent="0.25">
      <c r="A4" s="144"/>
      <c r="B4" s="355" t="s">
        <v>363</v>
      </c>
      <c r="C4" s="355"/>
      <c r="D4" s="355"/>
      <c r="E4" s="355"/>
      <c r="F4" s="355"/>
      <c r="G4" s="8"/>
    </row>
    <row r="5" spans="1:7" x14ac:dyDescent="0.25">
      <c r="A5" s="8"/>
      <c r="B5" s="8"/>
      <c r="C5" s="8"/>
      <c r="D5" s="8"/>
      <c r="E5" s="8"/>
      <c r="F5" s="9" t="s">
        <v>178</v>
      </c>
      <c r="G5" s="8"/>
    </row>
    <row r="6" spans="1:7" ht="20.100000000000001" customHeight="1" x14ac:dyDescent="0.25">
      <c r="A6" s="28"/>
      <c r="B6" s="29" t="s">
        <v>179</v>
      </c>
      <c r="C6" s="55" t="s">
        <v>288</v>
      </c>
      <c r="D6" s="29" t="s">
        <v>126</v>
      </c>
      <c r="E6" s="29" t="s">
        <v>54</v>
      </c>
      <c r="F6" s="29" t="s">
        <v>66</v>
      </c>
      <c r="G6" s="8"/>
    </row>
    <row r="7" spans="1:7" ht="20.100000000000001" customHeight="1" x14ac:dyDescent="0.25">
      <c r="A7" s="11"/>
      <c r="B7" s="31" t="s">
        <v>97</v>
      </c>
      <c r="C7" s="32"/>
      <c r="D7" s="32"/>
      <c r="E7" s="32"/>
      <c r="F7" s="33"/>
      <c r="G7" s="8"/>
    </row>
    <row r="8" spans="1:7" ht="20.100000000000001" customHeight="1" x14ac:dyDescent="0.25">
      <c r="A8" s="22">
        <v>1</v>
      </c>
      <c r="B8" s="34" t="s">
        <v>90</v>
      </c>
      <c r="C8" s="39"/>
      <c r="D8" s="39"/>
      <c r="E8" s="39">
        <f t="shared" ref="E8:E15" si="0">C8-D8</f>
        <v>0</v>
      </c>
      <c r="F8" s="18"/>
      <c r="G8" s="8"/>
    </row>
    <row r="9" spans="1:7" ht="20.100000000000001" customHeight="1" x14ac:dyDescent="0.25">
      <c r="A9" s="22">
        <v>2</v>
      </c>
      <c r="B9" s="34" t="s">
        <v>91</v>
      </c>
      <c r="C9" s="39"/>
      <c r="D9" s="39"/>
      <c r="E9" s="39">
        <f t="shared" si="0"/>
        <v>0</v>
      </c>
      <c r="F9" s="18"/>
      <c r="G9" s="8"/>
    </row>
    <row r="10" spans="1:7" ht="20.100000000000001" customHeight="1" x14ac:dyDescent="0.25">
      <c r="A10" s="22">
        <v>3</v>
      </c>
      <c r="B10" s="34" t="s">
        <v>64</v>
      </c>
      <c r="C10" s="39"/>
      <c r="D10" s="39"/>
      <c r="E10" s="39">
        <f t="shared" si="0"/>
        <v>0</v>
      </c>
      <c r="F10" s="18"/>
      <c r="G10" s="8"/>
    </row>
    <row r="11" spans="1:7" ht="20.100000000000001" customHeight="1" x14ac:dyDescent="0.25">
      <c r="A11" s="22">
        <v>4</v>
      </c>
      <c r="B11" s="34" t="s">
        <v>65</v>
      </c>
      <c r="C11" s="39"/>
      <c r="D11" s="39"/>
      <c r="E11" s="39">
        <f t="shared" si="0"/>
        <v>0</v>
      </c>
      <c r="F11" s="18"/>
      <c r="G11" s="8"/>
    </row>
    <row r="12" spans="1:7" ht="20.100000000000001" customHeight="1" x14ac:dyDescent="0.25">
      <c r="A12" s="22">
        <v>5</v>
      </c>
      <c r="B12" s="34" t="s">
        <v>92</v>
      </c>
      <c r="C12" s="39"/>
      <c r="D12" s="39"/>
      <c r="E12" s="39">
        <f t="shared" si="0"/>
        <v>0</v>
      </c>
      <c r="F12" s="18"/>
      <c r="G12" s="8"/>
    </row>
    <row r="13" spans="1:7" ht="20.100000000000001" customHeight="1" x14ac:dyDescent="0.25">
      <c r="A13" s="22">
        <v>6</v>
      </c>
      <c r="B13" s="34" t="s">
        <v>93</v>
      </c>
      <c r="C13" s="39"/>
      <c r="D13" s="39"/>
      <c r="E13" s="39">
        <f t="shared" si="0"/>
        <v>0</v>
      </c>
      <c r="F13" s="18"/>
      <c r="G13" s="8"/>
    </row>
    <row r="14" spans="1:7" ht="20.100000000000001" customHeight="1" x14ac:dyDescent="0.25">
      <c r="A14" s="22">
        <v>7</v>
      </c>
      <c r="B14" s="34" t="s">
        <v>94</v>
      </c>
      <c r="C14" s="39"/>
      <c r="D14" s="39"/>
      <c r="E14" s="39">
        <f t="shared" si="0"/>
        <v>0</v>
      </c>
      <c r="F14" s="18"/>
      <c r="G14" s="8"/>
    </row>
    <row r="15" spans="1:7" ht="20.100000000000001" customHeight="1" x14ac:dyDescent="0.25">
      <c r="A15" s="22">
        <v>8</v>
      </c>
      <c r="B15" s="34" t="s">
        <v>95</v>
      </c>
      <c r="C15" s="39"/>
      <c r="D15" s="39"/>
      <c r="E15" s="39">
        <f t="shared" si="0"/>
        <v>0</v>
      </c>
      <c r="F15" s="18"/>
      <c r="G15" s="8"/>
    </row>
    <row r="16" spans="1:7" ht="20.100000000000001" customHeight="1" x14ac:dyDescent="0.25">
      <c r="A16" s="35"/>
      <c r="B16" s="36" t="s">
        <v>96</v>
      </c>
      <c r="C16" s="56">
        <f>SUM(C8:C15)</f>
        <v>0</v>
      </c>
      <c r="D16" s="56">
        <f>SUM(D8:D15)</f>
        <v>0</v>
      </c>
      <c r="E16" s="56">
        <f>SUM(E8:E15)</f>
        <v>0</v>
      </c>
      <c r="F16" s="14"/>
      <c r="G16" s="8"/>
    </row>
    <row r="17" spans="1:7" ht="20.100000000000001" customHeight="1" x14ac:dyDescent="0.25">
      <c r="A17" s="11"/>
      <c r="B17" s="31" t="s">
        <v>98</v>
      </c>
      <c r="C17" s="57"/>
      <c r="D17" s="57"/>
      <c r="E17" s="57"/>
      <c r="F17" s="33"/>
      <c r="G17" s="8"/>
    </row>
    <row r="18" spans="1:7" ht="20.100000000000001" customHeight="1" x14ac:dyDescent="0.25">
      <c r="A18" s="22">
        <v>1</v>
      </c>
      <c r="B18" s="34" t="s">
        <v>180</v>
      </c>
      <c r="C18" s="39"/>
      <c r="D18" s="39"/>
      <c r="E18" s="39">
        <f t="shared" ref="E18:E31" si="1">C18-D18</f>
        <v>0</v>
      </c>
      <c r="F18" s="18"/>
      <c r="G18" s="8"/>
    </row>
    <row r="19" spans="1:7" ht="20.100000000000001" customHeight="1" x14ac:dyDescent="0.25">
      <c r="A19" s="22">
        <v>2</v>
      </c>
      <c r="B19" s="34" t="s">
        <v>181</v>
      </c>
      <c r="C19" s="39"/>
      <c r="D19" s="39"/>
      <c r="E19" s="39">
        <f t="shared" si="1"/>
        <v>0</v>
      </c>
      <c r="F19" s="18"/>
      <c r="G19" s="8"/>
    </row>
    <row r="20" spans="1:7" ht="20.100000000000001" customHeight="1" x14ac:dyDescent="0.25">
      <c r="A20" s="22">
        <v>3</v>
      </c>
      <c r="B20" s="34" t="s">
        <v>182</v>
      </c>
      <c r="C20" s="39"/>
      <c r="D20" s="39"/>
      <c r="E20" s="39">
        <f t="shared" si="1"/>
        <v>0</v>
      </c>
      <c r="F20" s="18"/>
      <c r="G20" s="8"/>
    </row>
    <row r="21" spans="1:7" ht="20.100000000000001" customHeight="1" x14ac:dyDescent="0.25">
      <c r="A21" s="22">
        <v>4</v>
      </c>
      <c r="B21" s="34" t="s">
        <v>183</v>
      </c>
      <c r="C21" s="39"/>
      <c r="D21" s="39"/>
      <c r="E21" s="39">
        <f t="shared" si="1"/>
        <v>0</v>
      </c>
      <c r="F21" s="18"/>
      <c r="G21" s="8"/>
    </row>
    <row r="22" spans="1:7" ht="20.100000000000001" customHeight="1" x14ac:dyDescent="0.25">
      <c r="A22" s="22">
        <v>5</v>
      </c>
      <c r="B22" s="34" t="s">
        <v>184</v>
      </c>
      <c r="C22" s="39"/>
      <c r="D22" s="39"/>
      <c r="E22" s="39">
        <f t="shared" si="1"/>
        <v>0</v>
      </c>
      <c r="F22" s="18"/>
      <c r="G22" s="8"/>
    </row>
    <row r="23" spans="1:7" ht="20.100000000000001" customHeight="1" x14ac:dyDescent="0.25">
      <c r="A23" s="22">
        <v>6</v>
      </c>
      <c r="B23" s="34" t="s">
        <v>185</v>
      </c>
      <c r="C23" s="39"/>
      <c r="D23" s="39"/>
      <c r="E23" s="39">
        <f t="shared" si="1"/>
        <v>0</v>
      </c>
      <c r="F23" s="18"/>
      <c r="G23" s="8"/>
    </row>
    <row r="24" spans="1:7" ht="20.100000000000001" customHeight="1" x14ac:dyDescent="0.25">
      <c r="A24" s="22">
        <v>7</v>
      </c>
      <c r="B24" s="34" t="s">
        <v>186</v>
      </c>
      <c r="C24" s="39"/>
      <c r="D24" s="39"/>
      <c r="E24" s="39">
        <f t="shared" si="1"/>
        <v>0</v>
      </c>
      <c r="F24" s="18"/>
      <c r="G24" s="8"/>
    </row>
    <row r="25" spans="1:7" ht="20.100000000000001" customHeight="1" x14ac:dyDescent="0.25">
      <c r="A25" s="66">
        <v>8</v>
      </c>
      <c r="B25" s="34" t="s">
        <v>187</v>
      </c>
      <c r="C25" s="39"/>
      <c r="D25" s="39"/>
      <c r="E25" s="39">
        <f t="shared" si="1"/>
        <v>0</v>
      </c>
      <c r="F25" s="18"/>
      <c r="G25" s="8"/>
    </row>
    <row r="26" spans="1:7" ht="20.100000000000001" customHeight="1" x14ac:dyDescent="0.25">
      <c r="A26" s="66">
        <v>9</v>
      </c>
      <c r="B26" s="34" t="s">
        <v>188</v>
      </c>
      <c r="C26" s="39"/>
      <c r="D26" s="39"/>
      <c r="E26" s="39">
        <f t="shared" si="1"/>
        <v>0</v>
      </c>
      <c r="F26" s="18"/>
      <c r="G26" s="8"/>
    </row>
    <row r="27" spans="1:7" ht="20.100000000000001" customHeight="1" x14ac:dyDescent="0.25">
      <c r="A27" s="66">
        <v>10</v>
      </c>
      <c r="B27" s="34" t="s">
        <v>99</v>
      </c>
      <c r="C27" s="39"/>
      <c r="D27" s="39"/>
      <c r="E27" s="39">
        <f t="shared" si="1"/>
        <v>0</v>
      </c>
      <c r="F27" s="18"/>
      <c r="G27" s="8"/>
    </row>
    <row r="28" spans="1:7" ht="20.100000000000001" customHeight="1" x14ac:dyDescent="0.25">
      <c r="A28" s="66">
        <v>11</v>
      </c>
      <c r="B28" s="34" t="s">
        <v>189</v>
      </c>
      <c r="C28" s="39"/>
      <c r="D28" s="39"/>
      <c r="E28" s="39">
        <f t="shared" si="1"/>
        <v>0</v>
      </c>
      <c r="F28" s="18"/>
      <c r="G28" s="8"/>
    </row>
    <row r="29" spans="1:7" ht="20.100000000000001" customHeight="1" x14ac:dyDescent="0.25">
      <c r="A29" s="66">
        <v>12</v>
      </c>
      <c r="B29" s="34" t="s">
        <v>190</v>
      </c>
      <c r="C29" s="39"/>
      <c r="D29" s="39"/>
      <c r="E29" s="39">
        <f t="shared" si="1"/>
        <v>0</v>
      </c>
      <c r="F29" s="18"/>
      <c r="G29" s="8"/>
    </row>
    <row r="30" spans="1:7" ht="20.100000000000001" customHeight="1" x14ac:dyDescent="0.25">
      <c r="A30" s="66">
        <v>13</v>
      </c>
      <c r="B30" s="34" t="s">
        <v>191</v>
      </c>
      <c r="C30" s="39"/>
      <c r="D30" s="39"/>
      <c r="E30" s="39">
        <f t="shared" si="1"/>
        <v>0</v>
      </c>
      <c r="F30" s="18"/>
      <c r="G30" s="8"/>
    </row>
    <row r="31" spans="1:7" ht="20.100000000000001" customHeight="1" x14ac:dyDescent="0.25">
      <c r="A31" s="66">
        <v>14</v>
      </c>
      <c r="B31" s="34" t="s">
        <v>192</v>
      </c>
      <c r="C31" s="39"/>
      <c r="D31" s="39"/>
      <c r="E31" s="39">
        <f t="shared" si="1"/>
        <v>0</v>
      </c>
      <c r="F31" s="18"/>
      <c r="G31" s="8"/>
    </row>
    <row r="32" spans="1:7" ht="20.100000000000001" customHeight="1" x14ac:dyDescent="0.25">
      <c r="A32" s="17"/>
      <c r="B32" s="34" t="s">
        <v>100</v>
      </c>
      <c r="C32" s="39">
        <f>SUM(C18:C31)</f>
        <v>0</v>
      </c>
      <c r="D32" s="39">
        <f>SUM(D18:D31)</f>
        <v>0</v>
      </c>
      <c r="E32" s="39">
        <f>SUM(E18:E31)</f>
        <v>0</v>
      </c>
      <c r="F32" s="18"/>
      <c r="G32" s="8"/>
    </row>
    <row r="33" spans="1:7" ht="20.100000000000001" customHeight="1" x14ac:dyDescent="0.25">
      <c r="A33" s="17"/>
      <c r="B33" s="34" t="s">
        <v>193</v>
      </c>
      <c r="C33" s="39">
        <f>C16-C32</f>
        <v>0</v>
      </c>
      <c r="D33" s="39">
        <f>D16-D32</f>
        <v>0</v>
      </c>
      <c r="E33" s="39">
        <f>E16-E32</f>
        <v>0</v>
      </c>
      <c r="F33" s="18"/>
      <c r="G33" s="8"/>
    </row>
    <row r="34" spans="1:7" ht="15" customHeight="1" x14ac:dyDescent="0.25">
      <c r="A34" s="8"/>
      <c r="B34" s="38"/>
      <c r="C34" s="8"/>
      <c r="D34" s="8"/>
      <c r="E34" s="8"/>
      <c r="F34" s="8"/>
      <c r="G34" s="8"/>
    </row>
    <row r="35" spans="1:7" ht="15" customHeight="1" x14ac:dyDescent="0.2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2.75" x14ac:dyDescent="0.25"/>
  <cols>
    <col min="1" max="1" width="1.6640625" style="7" customWidth="1"/>
    <col min="2" max="2" width="3.6640625" style="7" customWidth="1"/>
    <col min="3" max="3" width="1.6640625" style="7" customWidth="1"/>
    <col min="4" max="4" width="14.6640625" style="7" customWidth="1"/>
    <col min="5" max="5" width="11.6640625" style="7" customWidth="1"/>
    <col min="6" max="6" width="20.796875" style="7" customWidth="1"/>
    <col min="7" max="9" width="14.796875" style="7" customWidth="1"/>
    <col min="10" max="10" width="4.1328125" style="7" customWidth="1"/>
    <col min="11" max="16384" width="9" style="7"/>
  </cols>
  <sheetData>
    <row r="1" spans="1:10" ht="21" x14ac:dyDescent="0.25">
      <c r="A1" s="150"/>
      <c r="B1" s="8"/>
      <c r="C1" s="8"/>
      <c r="D1" s="8"/>
      <c r="E1" s="8"/>
      <c r="F1" s="8"/>
      <c r="G1" s="8"/>
      <c r="H1" s="8"/>
      <c r="I1" s="352" t="s">
        <v>289</v>
      </c>
      <c r="J1" s="352"/>
    </row>
    <row r="2" spans="1:10" x14ac:dyDescent="0.25">
      <c r="A2" s="8"/>
      <c r="B2" s="8"/>
      <c r="C2" s="355" t="s">
        <v>363</v>
      </c>
      <c r="D2" s="355"/>
      <c r="E2" s="355"/>
      <c r="F2" s="355"/>
      <c r="G2" s="355"/>
      <c r="H2" s="355"/>
      <c r="I2" s="355"/>
      <c r="J2" s="9"/>
    </row>
    <row r="3" spans="1:10" x14ac:dyDescent="0.25">
      <c r="A3" s="8"/>
      <c r="B3" s="8"/>
      <c r="C3" s="8"/>
      <c r="D3" s="8"/>
      <c r="E3" s="8"/>
      <c r="F3" s="8"/>
      <c r="G3" s="8"/>
      <c r="H3" s="8"/>
      <c r="I3" s="9"/>
      <c r="J3" s="9"/>
    </row>
    <row r="4" spans="1:10" x14ac:dyDescent="0.25">
      <c r="A4" s="353" t="s">
        <v>101</v>
      </c>
      <c r="B4" s="353"/>
      <c r="C4" s="353"/>
      <c r="D4" s="353"/>
      <c r="E4" s="423" t="s">
        <v>290</v>
      </c>
      <c r="F4" s="424"/>
      <c r="G4" s="8"/>
      <c r="H4" s="8"/>
      <c r="I4" s="413" t="s">
        <v>21</v>
      </c>
      <c r="J4" s="413"/>
    </row>
    <row r="5" spans="1:10" ht="30" customHeight="1" x14ac:dyDescent="0.25">
      <c r="A5" s="347" t="s">
        <v>23</v>
      </c>
      <c r="B5" s="348"/>
      <c r="C5" s="348"/>
      <c r="D5" s="349"/>
      <c r="E5" s="356" t="s">
        <v>24</v>
      </c>
      <c r="F5" s="349"/>
      <c r="G5" s="58" t="s">
        <v>288</v>
      </c>
      <c r="H5" s="12" t="s">
        <v>140</v>
      </c>
      <c r="I5" s="54" t="s">
        <v>57</v>
      </c>
      <c r="J5" s="54" t="s">
        <v>27</v>
      </c>
    </row>
    <row r="6" spans="1:10" ht="30" customHeight="1" x14ac:dyDescent="0.25">
      <c r="A6" s="13" t="s">
        <v>28</v>
      </c>
      <c r="B6" s="23"/>
      <c r="C6" s="23" t="s">
        <v>176</v>
      </c>
      <c r="D6" s="18"/>
      <c r="E6" s="350"/>
      <c r="F6" s="351"/>
      <c r="G6" s="26"/>
      <c r="H6" s="26"/>
      <c r="I6" s="26">
        <f>G6-H6</f>
        <v>0</v>
      </c>
      <c r="J6" s="18"/>
    </row>
    <row r="7" spans="1:10" ht="30" customHeight="1" x14ac:dyDescent="0.25">
      <c r="A7" s="13" t="s">
        <v>28</v>
      </c>
      <c r="B7" s="23"/>
      <c r="C7" s="23" t="s">
        <v>176</v>
      </c>
      <c r="D7" s="18"/>
      <c r="E7" s="350"/>
      <c r="F7" s="351"/>
      <c r="G7" s="26"/>
      <c r="H7" s="26"/>
      <c r="I7" s="26">
        <f>G7-H7</f>
        <v>0</v>
      </c>
      <c r="J7" s="18"/>
    </row>
    <row r="8" spans="1:10" ht="30" customHeight="1" x14ac:dyDescent="0.25">
      <c r="A8" s="13" t="s">
        <v>28</v>
      </c>
      <c r="B8" s="23"/>
      <c r="C8" s="23" t="s">
        <v>176</v>
      </c>
      <c r="D8" s="18"/>
      <c r="E8" s="350"/>
      <c r="F8" s="351"/>
      <c r="G8" s="26"/>
      <c r="H8" s="26"/>
      <c r="I8" s="26">
        <f>G8-H8</f>
        <v>0</v>
      </c>
      <c r="J8" s="18"/>
    </row>
    <row r="9" spans="1:10" ht="30" customHeight="1" x14ac:dyDescent="0.25">
      <c r="A9" s="13" t="s">
        <v>28</v>
      </c>
      <c r="B9" s="23"/>
      <c r="C9" s="23" t="s">
        <v>176</v>
      </c>
      <c r="D9" s="18"/>
      <c r="E9" s="350"/>
      <c r="F9" s="351"/>
      <c r="G9" s="26"/>
      <c r="H9" s="26"/>
      <c r="I9" s="26">
        <f>G9-H9</f>
        <v>0</v>
      </c>
      <c r="J9" s="18"/>
    </row>
    <row r="10" spans="1:10" ht="30" customHeight="1" x14ac:dyDescent="0.25">
      <c r="A10" s="347" t="s">
        <v>29</v>
      </c>
      <c r="B10" s="348"/>
      <c r="C10" s="348"/>
      <c r="D10" s="348"/>
      <c r="E10" s="348"/>
      <c r="F10" s="349"/>
      <c r="G10" s="26">
        <f>SUM(G6:G9)</f>
        <v>0</v>
      </c>
      <c r="H10" s="26">
        <f>SUM(H6:H9)</f>
        <v>0</v>
      </c>
      <c r="I10" s="26">
        <f>SUM(I6:I9)</f>
        <v>0</v>
      </c>
      <c r="J10" s="18"/>
    </row>
    <row r="11" spans="1:10" ht="13.5" customHeight="1" x14ac:dyDescent="0.25">
      <c r="A11" s="8"/>
      <c r="B11" s="8"/>
      <c r="C11" s="8"/>
      <c r="D11" s="8"/>
      <c r="E11" s="8"/>
      <c r="F11" s="8"/>
      <c r="G11" s="8"/>
      <c r="H11" s="8"/>
      <c r="I11" s="8"/>
      <c r="J11" s="8"/>
    </row>
    <row r="12" spans="1:10" ht="17.100000000000001" customHeight="1" x14ac:dyDescent="0.25">
      <c r="A12" s="8"/>
      <c r="B12" s="8"/>
      <c r="C12" s="8"/>
      <c r="D12" s="8"/>
      <c r="E12" s="8"/>
      <c r="F12" s="8"/>
      <c r="G12" s="8"/>
      <c r="H12" s="8"/>
      <c r="I12" s="352"/>
      <c r="J12" s="352"/>
    </row>
    <row r="13" spans="1:10" ht="17.100000000000001" customHeight="1" x14ac:dyDescent="0.25">
      <c r="A13" s="353" t="s">
        <v>102</v>
      </c>
      <c r="B13" s="353"/>
      <c r="C13" s="353"/>
      <c r="D13" s="353"/>
      <c r="E13" s="423" t="s">
        <v>290</v>
      </c>
      <c r="F13" s="423"/>
      <c r="G13" s="8"/>
      <c r="H13" s="8"/>
      <c r="I13" s="413" t="s">
        <v>21</v>
      </c>
      <c r="J13" s="413"/>
    </row>
    <row r="14" spans="1:10" ht="30" customHeight="1" x14ac:dyDescent="0.25">
      <c r="A14" s="347" t="s">
        <v>23</v>
      </c>
      <c r="B14" s="348"/>
      <c r="C14" s="348"/>
      <c r="D14" s="349"/>
      <c r="E14" s="54" t="s">
        <v>31</v>
      </c>
      <c r="F14" s="54" t="s">
        <v>33</v>
      </c>
      <c r="G14" s="58" t="s">
        <v>288</v>
      </c>
      <c r="H14" s="12" t="s">
        <v>140</v>
      </c>
      <c r="I14" s="54" t="s">
        <v>53</v>
      </c>
      <c r="J14" s="54" t="s">
        <v>27</v>
      </c>
    </row>
    <row r="15" spans="1:10" ht="30" customHeight="1" x14ac:dyDescent="0.25">
      <c r="A15" s="40" t="s">
        <v>28</v>
      </c>
      <c r="B15" s="24"/>
      <c r="C15" s="8" t="s">
        <v>176</v>
      </c>
      <c r="D15" s="14"/>
      <c r="E15" s="18"/>
      <c r="F15" s="18"/>
      <c r="G15" s="26"/>
      <c r="H15" s="26"/>
      <c r="I15" s="26">
        <f>G15-H15</f>
        <v>0</v>
      </c>
      <c r="J15" s="18"/>
    </row>
    <row r="16" spans="1:10" ht="30" customHeight="1" x14ac:dyDescent="0.25">
      <c r="A16" s="16"/>
      <c r="B16" s="8"/>
      <c r="C16" s="8"/>
      <c r="D16" s="14"/>
      <c r="E16" s="18"/>
      <c r="F16" s="18"/>
      <c r="G16" s="26"/>
      <c r="H16" s="26"/>
      <c r="I16" s="26">
        <f>G16-H16</f>
        <v>0</v>
      </c>
      <c r="J16" s="18"/>
    </row>
    <row r="17" spans="1:10" ht="30" customHeight="1" x14ac:dyDescent="0.25">
      <c r="A17" s="16"/>
      <c r="B17" s="8"/>
      <c r="C17" s="8"/>
      <c r="D17" s="14"/>
      <c r="E17" s="18"/>
      <c r="F17" s="14"/>
      <c r="G17" s="37"/>
      <c r="H17" s="37"/>
      <c r="I17" s="26">
        <f>G17-H17</f>
        <v>0</v>
      </c>
      <c r="J17" s="18"/>
    </row>
    <row r="18" spans="1:10" ht="30" customHeight="1" x14ac:dyDescent="0.25">
      <c r="A18" s="17"/>
      <c r="B18" s="23"/>
      <c r="C18" s="23"/>
      <c r="D18" s="18"/>
      <c r="E18" s="23"/>
      <c r="F18" s="33" t="s">
        <v>35</v>
      </c>
      <c r="G18" s="41">
        <f>SUM(G15:G17)</f>
        <v>0</v>
      </c>
      <c r="H18" s="41">
        <f>SUM(H15:H17)</f>
        <v>0</v>
      </c>
      <c r="I18" s="26">
        <f>SUM(I15:I17)</f>
        <v>0</v>
      </c>
      <c r="J18" s="18"/>
    </row>
    <row r="19" spans="1:10" ht="30" customHeight="1" x14ac:dyDescent="0.25">
      <c r="A19" s="40" t="s">
        <v>28</v>
      </c>
      <c r="B19" s="24"/>
      <c r="C19" s="8" t="s">
        <v>176</v>
      </c>
      <c r="D19" s="14"/>
      <c r="E19" s="18"/>
      <c r="F19" s="18"/>
      <c r="G19" s="26"/>
      <c r="H19" s="26"/>
      <c r="I19" s="26">
        <f>G19-H19</f>
        <v>0</v>
      </c>
      <c r="J19" s="18"/>
    </row>
    <row r="20" spans="1:10" ht="30" customHeight="1" x14ac:dyDescent="0.25">
      <c r="A20" s="16"/>
      <c r="B20" s="8"/>
      <c r="C20" s="8"/>
      <c r="D20" s="14"/>
      <c r="E20" s="18"/>
      <c r="F20" s="18"/>
      <c r="G20" s="26"/>
      <c r="H20" s="26"/>
      <c r="I20" s="26">
        <f>G20-H20</f>
        <v>0</v>
      </c>
      <c r="J20" s="18"/>
    </row>
    <row r="21" spans="1:10" ht="30" customHeight="1" x14ac:dyDescent="0.25">
      <c r="A21" s="16"/>
      <c r="B21" s="8"/>
      <c r="C21" s="8"/>
      <c r="D21" s="14"/>
      <c r="E21" s="18"/>
      <c r="F21" s="18"/>
      <c r="G21" s="26"/>
      <c r="H21" s="26"/>
      <c r="I21" s="26">
        <f>G21-H21</f>
        <v>0</v>
      </c>
      <c r="J21" s="18"/>
    </row>
    <row r="22" spans="1:10" ht="30" customHeight="1" x14ac:dyDescent="0.25">
      <c r="A22" s="17"/>
      <c r="B22" s="23"/>
      <c r="C22" s="23"/>
      <c r="D22" s="18"/>
      <c r="E22" s="23"/>
      <c r="F22" s="18" t="s">
        <v>35</v>
      </c>
      <c r="G22" s="26">
        <f>SUM(G19:G21)</f>
        <v>0</v>
      </c>
      <c r="H22" s="26">
        <f>SUM(H19:H21)</f>
        <v>0</v>
      </c>
      <c r="I22" s="26">
        <f>SUM(I19:I21)</f>
        <v>0</v>
      </c>
      <c r="J22" s="18"/>
    </row>
    <row r="23" spans="1:10" ht="30" customHeight="1" x14ac:dyDescent="0.25">
      <c r="A23" s="40" t="s">
        <v>28</v>
      </c>
      <c r="B23" s="24"/>
      <c r="C23" s="8" t="s">
        <v>176</v>
      </c>
      <c r="D23" s="14"/>
      <c r="E23" s="18"/>
      <c r="F23" s="18"/>
      <c r="G23" s="26"/>
      <c r="H23" s="26"/>
      <c r="I23" s="26">
        <f>G23-H23</f>
        <v>0</v>
      </c>
      <c r="J23" s="18"/>
    </row>
    <row r="24" spans="1:10" ht="30" customHeight="1" x14ac:dyDescent="0.25">
      <c r="A24" s="16"/>
      <c r="B24" s="8"/>
      <c r="C24" s="8"/>
      <c r="D24" s="14"/>
      <c r="E24" s="18"/>
      <c r="F24" s="18"/>
      <c r="G24" s="26"/>
      <c r="H24" s="26"/>
      <c r="I24" s="26">
        <f>G24-H24</f>
        <v>0</v>
      </c>
      <c r="J24" s="18"/>
    </row>
    <row r="25" spans="1:10" ht="30" customHeight="1" x14ac:dyDescent="0.25">
      <c r="A25" s="16"/>
      <c r="B25" s="8"/>
      <c r="C25" s="8"/>
      <c r="D25" s="14"/>
      <c r="E25" s="18"/>
      <c r="F25" s="18"/>
      <c r="G25" s="26"/>
      <c r="H25" s="26"/>
      <c r="I25" s="26">
        <f>G25-H25</f>
        <v>0</v>
      </c>
      <c r="J25" s="18"/>
    </row>
    <row r="26" spans="1:10" ht="30" customHeight="1" x14ac:dyDescent="0.25">
      <c r="A26" s="17"/>
      <c r="B26" s="23"/>
      <c r="C26" s="23"/>
      <c r="D26" s="18"/>
      <c r="E26" s="23"/>
      <c r="F26" s="18" t="s">
        <v>35</v>
      </c>
      <c r="G26" s="26">
        <f>SUM(G23:G25)</f>
        <v>0</v>
      </c>
      <c r="H26" s="26">
        <f>SUM(H23:H25)</f>
        <v>0</v>
      </c>
      <c r="I26" s="26">
        <f>SUM(I23:I25)</f>
        <v>0</v>
      </c>
      <c r="J26" s="18"/>
    </row>
    <row r="27" spans="1:10" ht="30" customHeight="1" x14ac:dyDescent="0.25">
      <c r="A27" s="40" t="s">
        <v>28</v>
      </c>
      <c r="B27" s="24"/>
      <c r="C27" s="8" t="s">
        <v>176</v>
      </c>
      <c r="D27" s="14"/>
      <c r="E27" s="18"/>
      <c r="F27" s="18"/>
      <c r="G27" s="26"/>
      <c r="H27" s="26"/>
      <c r="I27" s="26">
        <f>G27-H27</f>
        <v>0</v>
      </c>
      <c r="J27" s="18"/>
    </row>
    <row r="28" spans="1:10" ht="30" customHeight="1" x14ac:dyDescent="0.25">
      <c r="A28" s="16"/>
      <c r="B28" s="8"/>
      <c r="C28" s="8"/>
      <c r="D28" s="14"/>
      <c r="E28" s="18"/>
      <c r="F28" s="18"/>
      <c r="G28" s="26"/>
      <c r="H28" s="26"/>
      <c r="I28" s="26">
        <f>G28-H28</f>
        <v>0</v>
      </c>
      <c r="J28" s="18"/>
    </row>
    <row r="29" spans="1:10" ht="30" customHeight="1" x14ac:dyDescent="0.25">
      <c r="A29" s="16"/>
      <c r="B29" s="8"/>
      <c r="C29" s="8"/>
      <c r="D29" s="14"/>
      <c r="E29" s="18"/>
      <c r="F29" s="18"/>
      <c r="G29" s="26"/>
      <c r="H29" s="26"/>
      <c r="I29" s="26">
        <f>G29-H29</f>
        <v>0</v>
      </c>
      <c r="J29" s="18"/>
    </row>
    <row r="30" spans="1:10" ht="30" customHeight="1" x14ac:dyDescent="0.25">
      <c r="A30" s="17"/>
      <c r="B30" s="23"/>
      <c r="C30" s="23"/>
      <c r="D30" s="18"/>
      <c r="E30" s="23"/>
      <c r="F30" s="18" t="s">
        <v>35</v>
      </c>
      <c r="G30" s="26">
        <f>SUM(G27:G29)</f>
        <v>0</v>
      </c>
      <c r="H30" s="26">
        <f>SUM(H27:H29)</f>
        <v>0</v>
      </c>
      <c r="I30" s="26">
        <f>SUM(I27:I29)</f>
        <v>0</v>
      </c>
      <c r="J30" s="18"/>
    </row>
    <row r="31" spans="1:10" ht="30" customHeight="1" x14ac:dyDescent="0.25">
      <c r="A31" s="40" t="s">
        <v>28</v>
      </c>
      <c r="B31" s="24"/>
      <c r="C31" s="8" t="s">
        <v>176</v>
      </c>
      <c r="D31" s="14"/>
      <c r="E31" s="18"/>
      <c r="F31" s="18"/>
      <c r="G31" s="26"/>
      <c r="H31" s="26"/>
      <c r="I31" s="26">
        <f>G31-H31</f>
        <v>0</v>
      </c>
      <c r="J31" s="18"/>
    </row>
    <row r="32" spans="1:10" ht="30" customHeight="1" x14ac:dyDescent="0.25">
      <c r="A32" s="16"/>
      <c r="B32" s="8"/>
      <c r="C32" s="8"/>
      <c r="D32" s="14"/>
      <c r="E32" s="18"/>
      <c r="F32" s="18"/>
      <c r="G32" s="26"/>
      <c r="H32" s="26"/>
      <c r="I32" s="26">
        <f>G32-H32</f>
        <v>0</v>
      </c>
      <c r="J32" s="18"/>
    </row>
    <row r="33" spans="1:10" ht="30" customHeight="1" x14ac:dyDescent="0.25">
      <c r="A33" s="16"/>
      <c r="B33" s="8"/>
      <c r="C33" s="8"/>
      <c r="D33" s="14"/>
      <c r="E33" s="18"/>
      <c r="F33" s="18"/>
      <c r="G33" s="26"/>
      <c r="H33" s="26"/>
      <c r="I33" s="26">
        <f>G33-H33</f>
        <v>0</v>
      </c>
      <c r="J33" s="18"/>
    </row>
    <row r="34" spans="1:10" ht="30" customHeight="1" x14ac:dyDescent="0.25">
      <c r="A34" s="17"/>
      <c r="B34" s="23"/>
      <c r="C34" s="23"/>
      <c r="D34" s="18"/>
      <c r="E34" s="23"/>
      <c r="F34" s="18" t="s">
        <v>35</v>
      </c>
      <c r="G34" s="26">
        <f>SUM(G31:G33)</f>
        <v>0</v>
      </c>
      <c r="H34" s="26">
        <f>SUM(H31:H33)</f>
        <v>0</v>
      </c>
      <c r="I34" s="26">
        <f>SUM(I31:I33)</f>
        <v>0</v>
      </c>
      <c r="J34" s="18"/>
    </row>
    <row r="35" spans="1:10" ht="30" customHeight="1" x14ac:dyDescent="0.25">
      <c r="A35" s="17"/>
      <c r="B35" s="23"/>
      <c r="C35" s="23"/>
      <c r="D35" s="23"/>
      <c r="E35" s="23"/>
      <c r="F35" s="18" t="s">
        <v>38</v>
      </c>
      <c r="G35" s="26">
        <f>SUM(G34,G30,G26,G22,G18)</f>
        <v>0</v>
      </c>
      <c r="H35" s="26">
        <f>SUM(H34,H30,H26,H22,H18)</f>
        <v>0</v>
      </c>
      <c r="I35" s="26">
        <f>SUM(I34,I30,I26,I22,I18)</f>
        <v>0</v>
      </c>
      <c r="J35" s="18"/>
    </row>
    <row r="36" spans="1:10" ht="19.5" customHeight="1" x14ac:dyDescent="0.25">
      <c r="A36" s="8"/>
      <c r="B36" s="8"/>
      <c r="C36" s="8"/>
      <c r="D36" s="8"/>
      <c r="E36" s="8"/>
      <c r="F36" s="8"/>
      <c r="G36" s="8"/>
      <c r="H36" s="8"/>
      <c r="I36" s="8"/>
      <c r="J36" s="8"/>
    </row>
    <row r="37" spans="1:10" ht="19.5" customHeight="1" x14ac:dyDescent="0.25">
      <c r="A37" s="8"/>
      <c r="B37" s="8"/>
      <c r="C37" s="8"/>
      <c r="D37" s="8"/>
      <c r="E37" s="8"/>
      <c r="F37" s="8"/>
      <c r="G37" s="8"/>
      <c r="H37" s="8"/>
      <c r="I37" s="8"/>
      <c r="J37" s="8"/>
    </row>
    <row r="38" spans="1:10" ht="19.5" customHeight="1" x14ac:dyDescent="0.25">
      <c r="A38" s="8"/>
      <c r="B38" s="8"/>
      <c r="C38" s="8"/>
      <c r="D38" s="8"/>
      <c r="E38" s="8"/>
      <c r="F38" s="8"/>
      <c r="G38" s="8"/>
      <c r="H38" s="8"/>
      <c r="I38" s="8"/>
      <c r="J38" s="8"/>
    </row>
    <row r="39" spans="1:10" ht="19.5" customHeight="1" x14ac:dyDescent="0.25">
      <c r="A39" s="8"/>
      <c r="B39" s="8"/>
      <c r="C39" s="8"/>
      <c r="D39" s="8"/>
      <c r="E39" s="8"/>
      <c r="F39" s="8"/>
      <c r="G39" s="8"/>
      <c r="H39" s="8"/>
      <c r="I39" s="8"/>
      <c r="J39" s="8"/>
    </row>
    <row r="40" spans="1:10" ht="19.5" customHeight="1" x14ac:dyDescent="0.25">
      <c r="A40" s="8"/>
      <c r="B40" s="8"/>
      <c r="C40" s="8"/>
      <c r="D40" s="8"/>
      <c r="E40" s="8"/>
      <c r="F40" s="8"/>
      <c r="G40" s="8"/>
      <c r="H40" s="8"/>
      <c r="I40" s="8"/>
      <c r="J40" s="8"/>
    </row>
    <row r="41" spans="1:10" ht="19.5" customHeight="1" x14ac:dyDescent="0.25">
      <c r="A41" s="8"/>
      <c r="B41" s="8"/>
      <c r="C41" s="8"/>
      <c r="D41" s="8"/>
      <c r="E41" s="8"/>
      <c r="F41" s="8"/>
      <c r="G41" s="8"/>
      <c r="H41" s="8"/>
      <c r="I41" s="8"/>
      <c r="J41" s="8"/>
    </row>
    <row r="42" spans="1:10" ht="19.5" customHeight="1" x14ac:dyDescent="0.25">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7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J29" sqref="J29"/>
    </sheetView>
  </sheetViews>
  <sheetFormatPr defaultColWidth="13" defaultRowHeight="12.75" x14ac:dyDescent="0.25"/>
  <cols>
    <col min="1" max="2" width="14.1328125" style="86" customWidth="1"/>
    <col min="3" max="3" width="17.46484375" style="86" customWidth="1"/>
    <col min="4" max="6" width="14.1328125" style="86" customWidth="1"/>
    <col min="7" max="16384" width="13" style="86"/>
  </cols>
  <sheetData>
    <row r="1" spans="1:6" ht="21" x14ac:dyDescent="0.25">
      <c r="A1" s="151"/>
      <c r="B1" s="85"/>
      <c r="C1" s="85"/>
      <c r="D1" s="85"/>
      <c r="E1" s="85"/>
      <c r="F1" s="9" t="s">
        <v>291</v>
      </c>
    </row>
    <row r="2" spans="1:6" ht="16.5" customHeight="1" x14ac:dyDescent="0.25">
      <c r="A2" s="425" t="s">
        <v>316</v>
      </c>
      <c r="B2" s="425"/>
      <c r="C2" s="425"/>
      <c r="D2" s="425"/>
      <c r="E2" s="425"/>
      <c r="F2" s="425"/>
    </row>
    <row r="3" spans="1:6" ht="17.25" customHeight="1" x14ac:dyDescent="0.25">
      <c r="A3" s="85"/>
      <c r="B3" s="85"/>
      <c r="C3" s="87"/>
      <c r="D3" s="87"/>
      <c r="E3" s="85" t="s">
        <v>204</v>
      </c>
      <c r="F3" s="85"/>
    </row>
    <row r="4" spans="1:6" ht="17.25" customHeight="1" x14ac:dyDescent="0.25">
      <c r="A4" s="85"/>
      <c r="B4" s="85"/>
      <c r="C4" s="85"/>
      <c r="D4" s="85"/>
      <c r="E4" s="426" t="s">
        <v>205</v>
      </c>
      <c r="F4" s="426"/>
    </row>
    <row r="5" spans="1:6" ht="21" customHeight="1" x14ac:dyDescent="0.25">
      <c r="A5" s="88" t="s">
        <v>78</v>
      </c>
      <c r="B5" s="110" t="s">
        <v>238</v>
      </c>
      <c r="C5" s="89" t="s">
        <v>4</v>
      </c>
      <c r="D5" s="89" t="s">
        <v>79</v>
      </c>
      <c r="E5" s="89" t="s">
        <v>173</v>
      </c>
      <c r="F5" s="89" t="s">
        <v>177</v>
      </c>
    </row>
    <row r="6" spans="1:6" ht="21" customHeight="1" x14ac:dyDescent="0.25">
      <c r="A6" s="90" t="s">
        <v>80</v>
      </c>
      <c r="B6" s="91"/>
      <c r="C6" s="91"/>
      <c r="D6" s="91"/>
      <c r="E6" s="91"/>
      <c r="F6" s="92">
        <v>296898</v>
      </c>
    </row>
    <row r="7" spans="1:6" ht="21" customHeight="1" x14ac:dyDescent="0.25">
      <c r="A7" s="93">
        <v>40950</v>
      </c>
      <c r="B7" s="109"/>
      <c r="C7" s="94" t="s">
        <v>206</v>
      </c>
      <c r="D7" s="92"/>
      <c r="E7" s="92">
        <v>14438</v>
      </c>
      <c r="F7" s="95">
        <f t="shared" ref="F7:F40" si="0">F6+D7-E7</f>
        <v>282460</v>
      </c>
    </row>
    <row r="8" spans="1:6" ht="21" customHeight="1" x14ac:dyDescent="0.25">
      <c r="A8" s="93">
        <v>40959</v>
      </c>
      <c r="B8" s="109"/>
      <c r="C8" s="94" t="s">
        <v>207</v>
      </c>
      <c r="D8" s="92">
        <v>3</v>
      </c>
      <c r="E8" s="92"/>
      <c r="F8" s="95">
        <f t="shared" si="0"/>
        <v>282463</v>
      </c>
    </row>
    <row r="9" spans="1:6" ht="21" customHeight="1" x14ac:dyDescent="0.25">
      <c r="A9" s="93">
        <v>40959</v>
      </c>
      <c r="B9" s="109"/>
      <c r="C9" s="94" t="s">
        <v>208</v>
      </c>
      <c r="D9" s="92"/>
      <c r="E9" s="92">
        <v>13650</v>
      </c>
      <c r="F9" s="95">
        <f t="shared" si="0"/>
        <v>268813</v>
      </c>
    </row>
    <row r="10" spans="1:6" ht="21" customHeight="1" x14ac:dyDescent="0.25">
      <c r="A10" s="93">
        <v>40959</v>
      </c>
      <c r="B10" s="109"/>
      <c r="C10" s="94" t="s">
        <v>209</v>
      </c>
      <c r="D10" s="92"/>
      <c r="E10" s="92">
        <v>630</v>
      </c>
      <c r="F10" s="95">
        <f t="shared" si="0"/>
        <v>268183</v>
      </c>
    </row>
    <row r="11" spans="1:6" ht="21" customHeight="1" x14ac:dyDescent="0.25">
      <c r="A11" s="93">
        <v>40971</v>
      </c>
      <c r="B11" s="109"/>
      <c r="C11" s="94" t="s">
        <v>239</v>
      </c>
      <c r="D11" s="92">
        <v>15000</v>
      </c>
      <c r="E11" s="92"/>
      <c r="F11" s="95">
        <f t="shared" si="0"/>
        <v>283183</v>
      </c>
    </row>
    <row r="12" spans="1:6" ht="21" customHeight="1" x14ac:dyDescent="0.25">
      <c r="A12" s="93">
        <v>40971</v>
      </c>
      <c r="B12" s="109"/>
      <c r="C12" s="94" t="s">
        <v>240</v>
      </c>
      <c r="D12" s="92">
        <v>15000</v>
      </c>
      <c r="E12" s="92"/>
      <c r="F12" s="95">
        <f t="shared" si="0"/>
        <v>298183</v>
      </c>
    </row>
    <row r="13" spans="1:6" ht="21" customHeight="1" x14ac:dyDescent="0.25">
      <c r="A13" s="93">
        <v>40971</v>
      </c>
      <c r="B13" s="109"/>
      <c r="C13" s="94" t="s">
        <v>241</v>
      </c>
      <c r="D13" s="92">
        <v>15000</v>
      </c>
      <c r="E13" s="92"/>
      <c r="F13" s="95">
        <f t="shared" si="0"/>
        <v>313183</v>
      </c>
    </row>
    <row r="14" spans="1:6" ht="21" customHeight="1" x14ac:dyDescent="0.25">
      <c r="A14" s="93">
        <v>41013</v>
      </c>
      <c r="B14" s="109"/>
      <c r="C14" s="94" t="s">
        <v>242</v>
      </c>
      <c r="D14" s="92">
        <v>15000</v>
      </c>
      <c r="E14" s="92"/>
      <c r="F14" s="95">
        <f t="shared" si="0"/>
        <v>328183</v>
      </c>
    </row>
    <row r="15" spans="1:6" ht="21" customHeight="1" x14ac:dyDescent="0.25">
      <c r="A15" s="93">
        <v>41014</v>
      </c>
      <c r="B15" s="109"/>
      <c r="C15" s="94" t="s">
        <v>243</v>
      </c>
      <c r="D15" s="92">
        <v>15000</v>
      </c>
      <c r="E15" s="92"/>
      <c r="F15" s="95">
        <f t="shared" si="0"/>
        <v>343183</v>
      </c>
    </row>
    <row r="16" spans="1:6" ht="21" customHeight="1" x14ac:dyDescent="0.25">
      <c r="A16" s="93">
        <v>41076</v>
      </c>
      <c r="B16" s="109"/>
      <c r="C16" s="94" t="s">
        <v>244</v>
      </c>
      <c r="D16" s="92"/>
      <c r="E16" s="92">
        <v>7300</v>
      </c>
      <c r="F16" s="95">
        <f t="shared" si="0"/>
        <v>335883</v>
      </c>
    </row>
    <row r="17" spans="1:6" ht="21" customHeight="1" x14ac:dyDescent="0.25">
      <c r="A17" s="93">
        <v>41076</v>
      </c>
      <c r="B17" s="109"/>
      <c r="C17" s="94" t="s">
        <v>245</v>
      </c>
      <c r="D17" s="92"/>
      <c r="E17" s="92">
        <v>7300</v>
      </c>
      <c r="F17" s="95">
        <f t="shared" si="0"/>
        <v>328583</v>
      </c>
    </row>
    <row r="18" spans="1:6" ht="21" customHeight="1" x14ac:dyDescent="0.25">
      <c r="A18" s="93">
        <v>41076</v>
      </c>
      <c r="B18" s="109"/>
      <c r="C18" s="94" t="s">
        <v>246</v>
      </c>
      <c r="D18" s="92"/>
      <c r="E18" s="92">
        <v>7300</v>
      </c>
      <c r="F18" s="95">
        <f t="shared" si="0"/>
        <v>321283</v>
      </c>
    </row>
    <row r="19" spans="1:6" ht="21" customHeight="1" x14ac:dyDescent="0.25">
      <c r="A19" s="93">
        <v>41076</v>
      </c>
      <c r="B19" s="109"/>
      <c r="C19" s="94" t="s">
        <v>247</v>
      </c>
      <c r="D19" s="92"/>
      <c r="E19" s="92">
        <v>7300</v>
      </c>
      <c r="F19" s="95">
        <f t="shared" si="0"/>
        <v>313983</v>
      </c>
    </row>
    <row r="20" spans="1:6" ht="21" customHeight="1" x14ac:dyDescent="0.25">
      <c r="A20" s="93">
        <v>41076</v>
      </c>
      <c r="B20" s="109"/>
      <c r="C20" s="94" t="s">
        <v>248</v>
      </c>
      <c r="D20" s="92"/>
      <c r="E20" s="92">
        <v>7300</v>
      </c>
      <c r="F20" s="95">
        <f t="shared" si="0"/>
        <v>306683</v>
      </c>
    </row>
    <row r="21" spans="1:6" ht="21" customHeight="1" x14ac:dyDescent="0.25">
      <c r="A21" s="93">
        <v>41076</v>
      </c>
      <c r="B21" s="109"/>
      <c r="C21" s="94" t="s">
        <v>249</v>
      </c>
      <c r="D21" s="92"/>
      <c r="E21" s="92">
        <v>7300</v>
      </c>
      <c r="F21" s="95">
        <f t="shared" si="0"/>
        <v>299383</v>
      </c>
    </row>
    <row r="22" spans="1:6" ht="21" customHeight="1" x14ac:dyDescent="0.25">
      <c r="A22" s="93">
        <v>41076</v>
      </c>
      <c r="B22" s="109"/>
      <c r="C22" s="94" t="s">
        <v>250</v>
      </c>
      <c r="D22" s="92"/>
      <c r="E22" s="92">
        <v>7300</v>
      </c>
      <c r="F22" s="95">
        <f t="shared" si="0"/>
        <v>292083</v>
      </c>
    </row>
    <row r="23" spans="1:6" ht="21" customHeight="1" x14ac:dyDescent="0.25">
      <c r="A23" s="93">
        <v>41076</v>
      </c>
      <c r="B23" s="109"/>
      <c r="C23" s="94" t="s">
        <v>251</v>
      </c>
      <c r="D23" s="92"/>
      <c r="E23" s="92">
        <v>7300</v>
      </c>
      <c r="F23" s="95">
        <f t="shared" si="0"/>
        <v>284783</v>
      </c>
    </row>
    <row r="24" spans="1:6" ht="21" customHeight="1" x14ac:dyDescent="0.25">
      <c r="A24" s="93">
        <v>41076</v>
      </c>
      <c r="B24" s="109"/>
      <c r="C24" s="94" t="s">
        <v>252</v>
      </c>
      <c r="D24" s="92"/>
      <c r="E24" s="92">
        <v>7300</v>
      </c>
      <c r="F24" s="95">
        <f t="shared" si="0"/>
        <v>277483</v>
      </c>
    </row>
    <row r="25" spans="1:6" ht="21" customHeight="1" x14ac:dyDescent="0.25">
      <c r="A25" s="93">
        <v>41076</v>
      </c>
      <c r="B25" s="109"/>
      <c r="C25" s="94" t="s">
        <v>253</v>
      </c>
      <c r="D25" s="92"/>
      <c r="E25" s="92">
        <v>7300</v>
      </c>
      <c r="F25" s="95">
        <f t="shared" si="0"/>
        <v>270183</v>
      </c>
    </row>
    <row r="26" spans="1:6" ht="21" customHeight="1" x14ac:dyDescent="0.25">
      <c r="A26" s="93">
        <v>41076</v>
      </c>
      <c r="B26" s="109"/>
      <c r="C26" s="94" t="s">
        <v>254</v>
      </c>
      <c r="D26" s="92"/>
      <c r="E26" s="92">
        <v>7300</v>
      </c>
      <c r="F26" s="95">
        <f t="shared" si="0"/>
        <v>262883</v>
      </c>
    </row>
    <row r="27" spans="1:6" ht="21" customHeight="1" x14ac:dyDescent="0.25">
      <c r="A27" s="93">
        <v>41076</v>
      </c>
      <c r="B27" s="109"/>
      <c r="C27" s="94" t="s">
        <v>255</v>
      </c>
      <c r="D27" s="92"/>
      <c r="E27" s="92">
        <v>7300</v>
      </c>
      <c r="F27" s="95">
        <f t="shared" si="0"/>
        <v>255583</v>
      </c>
    </row>
    <row r="28" spans="1:6" ht="21" customHeight="1" x14ac:dyDescent="0.25">
      <c r="A28" s="93">
        <v>41076</v>
      </c>
      <c r="B28" s="109"/>
      <c r="C28" s="94" t="s">
        <v>256</v>
      </c>
      <c r="D28" s="92"/>
      <c r="E28" s="92">
        <v>7300</v>
      </c>
      <c r="F28" s="95">
        <f t="shared" si="0"/>
        <v>248283</v>
      </c>
    </row>
    <row r="29" spans="1:6" ht="21" customHeight="1" x14ac:dyDescent="0.25">
      <c r="A29" s="93">
        <v>41076</v>
      </c>
      <c r="B29" s="109"/>
      <c r="C29" s="94" t="s">
        <v>257</v>
      </c>
      <c r="D29" s="92"/>
      <c r="E29" s="92">
        <v>7300</v>
      </c>
      <c r="F29" s="95">
        <f t="shared" si="0"/>
        <v>240983</v>
      </c>
    </row>
    <row r="30" spans="1:6" ht="21" customHeight="1" x14ac:dyDescent="0.25">
      <c r="A30" s="93">
        <v>41076</v>
      </c>
      <c r="B30" s="109"/>
      <c r="C30" s="94" t="s">
        <v>258</v>
      </c>
      <c r="D30" s="92"/>
      <c r="E30" s="92">
        <v>7300</v>
      </c>
      <c r="F30" s="95">
        <f t="shared" si="0"/>
        <v>233683</v>
      </c>
    </row>
    <row r="31" spans="1:6" ht="21" customHeight="1" x14ac:dyDescent="0.25">
      <c r="A31" s="93">
        <v>41076</v>
      </c>
      <c r="B31" s="109"/>
      <c r="C31" s="94" t="s">
        <v>259</v>
      </c>
      <c r="D31" s="92"/>
      <c r="E31" s="92">
        <v>7300</v>
      </c>
      <c r="F31" s="95">
        <f t="shared" si="0"/>
        <v>226383</v>
      </c>
    </row>
    <row r="32" spans="1:6" ht="21" customHeight="1" x14ac:dyDescent="0.25">
      <c r="A32" s="93">
        <v>41076</v>
      </c>
      <c r="B32" s="109"/>
      <c r="C32" s="96" t="s">
        <v>260</v>
      </c>
      <c r="D32" s="92"/>
      <c r="E32" s="92">
        <v>7300</v>
      </c>
      <c r="F32" s="95">
        <f t="shared" si="0"/>
        <v>219083</v>
      </c>
    </row>
    <row r="33" spans="1:6" ht="21" customHeight="1" x14ac:dyDescent="0.25">
      <c r="A33" s="93">
        <v>41076</v>
      </c>
      <c r="B33" s="109"/>
      <c r="C33" s="94" t="s">
        <v>261</v>
      </c>
      <c r="D33" s="92"/>
      <c r="E33" s="92">
        <v>7300</v>
      </c>
      <c r="F33" s="95">
        <f t="shared" si="0"/>
        <v>211783</v>
      </c>
    </row>
    <row r="34" spans="1:6" ht="21" customHeight="1" x14ac:dyDescent="0.25">
      <c r="A34" s="93">
        <v>41077</v>
      </c>
      <c r="B34" s="109"/>
      <c r="C34" s="94" t="s">
        <v>262</v>
      </c>
      <c r="D34" s="92"/>
      <c r="E34" s="92">
        <v>7300</v>
      </c>
      <c r="F34" s="95">
        <f t="shared" si="0"/>
        <v>204483</v>
      </c>
    </row>
    <row r="35" spans="1:6" ht="21" customHeight="1" x14ac:dyDescent="0.25">
      <c r="A35" s="93">
        <v>41077</v>
      </c>
      <c r="B35" s="109"/>
      <c r="C35" s="94" t="s">
        <v>263</v>
      </c>
      <c r="D35" s="92"/>
      <c r="E35" s="92">
        <v>7300</v>
      </c>
      <c r="F35" s="95">
        <f t="shared" si="0"/>
        <v>197183</v>
      </c>
    </row>
    <row r="36" spans="1:6" ht="21" customHeight="1" x14ac:dyDescent="0.25">
      <c r="A36" s="93">
        <v>41077</v>
      </c>
      <c r="B36" s="109"/>
      <c r="C36" s="94" t="s">
        <v>264</v>
      </c>
      <c r="D36" s="92">
        <v>3070</v>
      </c>
      <c r="E36" s="92"/>
      <c r="F36" s="95">
        <f t="shared" si="0"/>
        <v>200253</v>
      </c>
    </row>
    <row r="37" spans="1:6" ht="21" customHeight="1" x14ac:dyDescent="0.25">
      <c r="A37" s="93">
        <v>41078</v>
      </c>
      <c r="B37" s="109"/>
      <c r="C37" s="94" t="s">
        <v>265</v>
      </c>
      <c r="D37" s="92"/>
      <c r="E37" s="92">
        <v>7300</v>
      </c>
      <c r="F37" s="95">
        <f t="shared" si="0"/>
        <v>192953</v>
      </c>
    </row>
    <row r="38" spans="1:6" ht="21" customHeight="1" x14ac:dyDescent="0.25">
      <c r="A38" s="93"/>
      <c r="B38" s="109"/>
      <c r="C38" s="94"/>
      <c r="D38" s="92"/>
      <c r="E38" s="92"/>
      <c r="F38" s="95">
        <f t="shared" si="0"/>
        <v>192953</v>
      </c>
    </row>
    <row r="39" spans="1:6" ht="21" customHeight="1" x14ac:dyDescent="0.25">
      <c r="A39" s="93"/>
      <c r="B39" s="109"/>
      <c r="C39" s="94"/>
      <c r="D39" s="92"/>
      <c r="E39" s="92"/>
      <c r="F39" s="95">
        <f t="shared" si="0"/>
        <v>192953</v>
      </c>
    </row>
    <row r="40" spans="1:6" ht="21" customHeight="1" x14ac:dyDescent="0.25">
      <c r="A40" s="93"/>
      <c r="B40" s="109"/>
      <c r="C40" s="94"/>
      <c r="D40" s="92"/>
      <c r="E40" s="92"/>
      <c r="F40" s="95">
        <f t="shared" si="0"/>
        <v>192953</v>
      </c>
    </row>
    <row r="41" spans="1:6" ht="21" customHeight="1" x14ac:dyDescent="0.25">
      <c r="A41" s="90" t="s">
        <v>76</v>
      </c>
      <c r="B41" s="91"/>
      <c r="C41" s="91"/>
      <c r="D41" s="95">
        <f>SUM(D7:D40)</f>
        <v>78073</v>
      </c>
      <c r="E41" s="95">
        <f>SUM(E7:E40)</f>
        <v>182018</v>
      </c>
      <c r="F41" s="95">
        <f>F40</f>
        <v>192953</v>
      </c>
    </row>
    <row r="42" spans="1:6" ht="3.75" customHeight="1" x14ac:dyDescent="0.25">
      <c r="A42" s="87"/>
      <c r="B42" s="87"/>
      <c r="C42" s="87"/>
      <c r="D42" s="85"/>
      <c r="E42" s="85"/>
      <c r="F42" s="85"/>
    </row>
    <row r="43" spans="1:6" x14ac:dyDescent="0.25">
      <c r="A43" s="85"/>
      <c r="B43" s="85"/>
      <c r="C43" s="85"/>
      <c r="D43" s="85"/>
      <c r="E43" s="85"/>
      <c r="F43" s="85"/>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2.75" x14ac:dyDescent="0.25"/>
  <cols>
    <col min="1" max="2" width="15.796875" style="7" customWidth="1"/>
    <col min="3" max="3" width="28.33203125" style="7" customWidth="1"/>
    <col min="4" max="6" width="15.796875" style="7" customWidth="1"/>
    <col min="7" max="16384" width="9" style="7"/>
  </cols>
  <sheetData>
    <row r="1" spans="1:6" ht="21" x14ac:dyDescent="0.25">
      <c r="A1" s="150"/>
      <c r="B1" s="8"/>
      <c r="C1" s="8"/>
      <c r="D1" s="8"/>
      <c r="E1" s="8"/>
      <c r="F1" s="145" t="s">
        <v>410</v>
      </c>
    </row>
    <row r="2" spans="1:6" ht="21" customHeight="1" x14ac:dyDescent="0.25">
      <c r="A2" s="421" t="s">
        <v>317</v>
      </c>
      <c r="B2" s="421"/>
      <c r="C2" s="421"/>
      <c r="D2" s="421"/>
      <c r="E2" s="421"/>
      <c r="F2" s="421"/>
    </row>
    <row r="3" spans="1:6" ht="21" customHeight="1" x14ac:dyDescent="0.25">
      <c r="A3" s="8"/>
      <c r="B3" s="59"/>
      <c r="C3" s="59"/>
      <c r="D3" s="59"/>
      <c r="E3" s="8" t="s">
        <v>77</v>
      </c>
      <c r="F3" s="8"/>
    </row>
    <row r="4" spans="1:6" ht="21" customHeight="1" x14ac:dyDescent="0.25">
      <c r="A4" s="8"/>
      <c r="B4" s="8"/>
      <c r="C4" s="8"/>
      <c r="D4" s="8"/>
      <c r="E4" s="8"/>
      <c r="F4" s="9" t="s">
        <v>221</v>
      </c>
    </row>
    <row r="5" spans="1:6" ht="21" customHeight="1" x14ac:dyDescent="0.25">
      <c r="A5" s="60" t="s">
        <v>78</v>
      </c>
      <c r="B5" s="61" t="s">
        <v>60</v>
      </c>
      <c r="C5" s="61" t="s">
        <v>4</v>
      </c>
      <c r="D5" s="61" t="s">
        <v>79</v>
      </c>
      <c r="E5" s="61" t="s">
        <v>173</v>
      </c>
      <c r="F5" s="61" t="s">
        <v>177</v>
      </c>
    </row>
    <row r="6" spans="1:6" ht="21" customHeight="1" x14ac:dyDescent="0.25">
      <c r="A6" s="62" t="s">
        <v>80</v>
      </c>
      <c r="B6" s="63"/>
      <c r="C6" s="63"/>
      <c r="D6" s="63"/>
      <c r="E6" s="63"/>
      <c r="F6" s="39">
        <v>0</v>
      </c>
    </row>
    <row r="7" spans="1:6" ht="21" customHeight="1" x14ac:dyDescent="0.25">
      <c r="A7" s="64"/>
      <c r="B7" s="18"/>
      <c r="C7" s="18"/>
      <c r="D7" s="39"/>
      <c r="E7" s="39"/>
      <c r="F7" s="39">
        <f t="shared" ref="F7:F40" si="0">F6+D7-E7</f>
        <v>0</v>
      </c>
    </row>
    <row r="8" spans="1:6" ht="21" customHeight="1" x14ac:dyDescent="0.25">
      <c r="A8" s="64"/>
      <c r="B8" s="18"/>
      <c r="C8" s="18"/>
      <c r="D8" s="39"/>
      <c r="E8" s="39"/>
      <c r="F8" s="39">
        <f t="shared" si="0"/>
        <v>0</v>
      </c>
    </row>
    <row r="9" spans="1:6" ht="21" customHeight="1" x14ac:dyDescent="0.25">
      <c r="A9" s="64"/>
      <c r="B9" s="18"/>
      <c r="C9" s="18"/>
      <c r="D9" s="39"/>
      <c r="E9" s="39"/>
      <c r="F9" s="39">
        <f t="shared" si="0"/>
        <v>0</v>
      </c>
    </row>
    <row r="10" spans="1:6" ht="21" customHeight="1" x14ac:dyDescent="0.25">
      <c r="A10" s="64"/>
      <c r="B10" s="18"/>
      <c r="C10" s="18"/>
      <c r="D10" s="39"/>
      <c r="E10" s="39"/>
      <c r="F10" s="39">
        <f t="shared" si="0"/>
        <v>0</v>
      </c>
    </row>
    <row r="11" spans="1:6" ht="21" customHeight="1" x14ac:dyDescent="0.25">
      <c r="A11" s="64"/>
      <c r="B11" s="18"/>
      <c r="C11" s="18"/>
      <c r="D11" s="39"/>
      <c r="E11" s="39"/>
      <c r="F11" s="39">
        <f t="shared" si="0"/>
        <v>0</v>
      </c>
    </row>
    <row r="12" spans="1:6" ht="21" customHeight="1" x14ac:dyDescent="0.25">
      <c r="A12" s="64"/>
      <c r="B12" s="18"/>
      <c r="C12" s="18"/>
      <c r="D12" s="39"/>
      <c r="E12" s="39"/>
      <c r="F12" s="39">
        <f t="shared" si="0"/>
        <v>0</v>
      </c>
    </row>
    <row r="13" spans="1:6" ht="21" customHeight="1" x14ac:dyDescent="0.25">
      <c r="A13" s="64"/>
      <c r="B13" s="18"/>
      <c r="C13" s="18"/>
      <c r="D13" s="39"/>
      <c r="E13" s="39"/>
      <c r="F13" s="39">
        <f t="shared" si="0"/>
        <v>0</v>
      </c>
    </row>
    <row r="14" spans="1:6" ht="21" customHeight="1" x14ac:dyDescent="0.25">
      <c r="A14" s="64"/>
      <c r="B14" s="18"/>
      <c r="C14" s="18"/>
      <c r="D14" s="39"/>
      <c r="E14" s="39"/>
      <c r="F14" s="39">
        <f t="shared" si="0"/>
        <v>0</v>
      </c>
    </row>
    <row r="15" spans="1:6" ht="21" customHeight="1" x14ac:dyDescent="0.25">
      <c r="A15" s="64"/>
      <c r="B15" s="18"/>
      <c r="C15" s="18"/>
      <c r="D15" s="39"/>
      <c r="E15" s="39"/>
      <c r="F15" s="39">
        <f t="shared" si="0"/>
        <v>0</v>
      </c>
    </row>
    <row r="16" spans="1:6" ht="21" customHeight="1" x14ac:dyDescent="0.25">
      <c r="A16" s="64"/>
      <c r="B16" s="18"/>
      <c r="C16" s="18"/>
      <c r="D16" s="39"/>
      <c r="E16" s="39"/>
      <c r="F16" s="39">
        <f t="shared" si="0"/>
        <v>0</v>
      </c>
    </row>
    <row r="17" spans="1:6" ht="21" customHeight="1" x14ac:dyDescent="0.25">
      <c r="A17" s="64"/>
      <c r="B17" s="18"/>
      <c r="C17" s="18"/>
      <c r="D17" s="39"/>
      <c r="E17" s="39"/>
      <c r="F17" s="39">
        <f t="shared" si="0"/>
        <v>0</v>
      </c>
    </row>
    <row r="18" spans="1:6" ht="21" customHeight="1" x14ac:dyDescent="0.25">
      <c r="A18" s="64"/>
      <c r="B18" s="18"/>
      <c r="C18" s="18"/>
      <c r="D18" s="39"/>
      <c r="E18" s="39"/>
      <c r="F18" s="39">
        <f t="shared" si="0"/>
        <v>0</v>
      </c>
    </row>
    <row r="19" spans="1:6" ht="21" customHeight="1" x14ac:dyDescent="0.25">
      <c r="A19" s="64"/>
      <c r="B19" s="18"/>
      <c r="C19" s="18"/>
      <c r="D19" s="39"/>
      <c r="E19" s="39"/>
      <c r="F19" s="39">
        <f t="shared" si="0"/>
        <v>0</v>
      </c>
    </row>
    <row r="20" spans="1:6" ht="21" customHeight="1" x14ac:dyDescent="0.25">
      <c r="A20" s="64"/>
      <c r="B20" s="18"/>
      <c r="C20" s="18"/>
      <c r="D20" s="39"/>
      <c r="E20" s="39"/>
      <c r="F20" s="39">
        <f t="shared" si="0"/>
        <v>0</v>
      </c>
    </row>
    <row r="21" spans="1:6" ht="21" customHeight="1" x14ac:dyDescent="0.25">
      <c r="A21" s="64"/>
      <c r="B21" s="18"/>
      <c r="C21" s="18"/>
      <c r="D21" s="39"/>
      <c r="E21" s="39"/>
      <c r="F21" s="39">
        <f t="shared" si="0"/>
        <v>0</v>
      </c>
    </row>
    <row r="22" spans="1:6" ht="21" customHeight="1" x14ac:dyDescent="0.25">
      <c r="A22" s="64"/>
      <c r="B22" s="18"/>
      <c r="C22" s="18"/>
      <c r="D22" s="39"/>
      <c r="E22" s="39"/>
      <c r="F22" s="39">
        <f t="shared" si="0"/>
        <v>0</v>
      </c>
    </row>
    <row r="23" spans="1:6" ht="21" customHeight="1" x14ac:dyDescent="0.25">
      <c r="A23" s="64"/>
      <c r="B23" s="18"/>
      <c r="C23" s="18"/>
      <c r="D23" s="39"/>
      <c r="E23" s="39"/>
      <c r="F23" s="39">
        <f t="shared" si="0"/>
        <v>0</v>
      </c>
    </row>
    <row r="24" spans="1:6" ht="21" customHeight="1" x14ac:dyDescent="0.25">
      <c r="A24" s="64"/>
      <c r="B24" s="18"/>
      <c r="C24" s="18"/>
      <c r="D24" s="39"/>
      <c r="E24" s="39"/>
      <c r="F24" s="39">
        <f t="shared" si="0"/>
        <v>0</v>
      </c>
    </row>
    <row r="25" spans="1:6" ht="21" customHeight="1" x14ac:dyDescent="0.25">
      <c r="A25" s="64"/>
      <c r="B25" s="18"/>
      <c r="C25" s="18"/>
      <c r="D25" s="39"/>
      <c r="E25" s="39"/>
      <c r="F25" s="39">
        <f t="shared" si="0"/>
        <v>0</v>
      </c>
    </row>
    <row r="26" spans="1:6" ht="21" customHeight="1" x14ac:dyDescent="0.25">
      <c r="A26" s="64"/>
      <c r="B26" s="18"/>
      <c r="C26" s="18"/>
      <c r="D26" s="39"/>
      <c r="E26" s="39"/>
      <c r="F26" s="39">
        <f t="shared" si="0"/>
        <v>0</v>
      </c>
    </row>
    <row r="27" spans="1:6" ht="21" customHeight="1" x14ac:dyDescent="0.25">
      <c r="A27" s="64"/>
      <c r="B27" s="18"/>
      <c r="C27" s="18"/>
      <c r="D27" s="39"/>
      <c r="E27" s="39"/>
      <c r="F27" s="39">
        <f t="shared" si="0"/>
        <v>0</v>
      </c>
    </row>
    <row r="28" spans="1:6" ht="21" customHeight="1" x14ac:dyDescent="0.25">
      <c r="A28" s="64"/>
      <c r="B28" s="18"/>
      <c r="C28" s="18"/>
      <c r="D28" s="39"/>
      <c r="E28" s="39"/>
      <c r="F28" s="39">
        <f t="shared" si="0"/>
        <v>0</v>
      </c>
    </row>
    <row r="29" spans="1:6" ht="21" customHeight="1" x14ac:dyDescent="0.25">
      <c r="A29" s="64"/>
      <c r="B29" s="18"/>
      <c r="C29" s="18"/>
      <c r="D29" s="39"/>
      <c r="E29" s="39"/>
      <c r="F29" s="39">
        <f t="shared" si="0"/>
        <v>0</v>
      </c>
    </row>
    <row r="30" spans="1:6" ht="21" customHeight="1" x14ac:dyDescent="0.25">
      <c r="A30" s="64"/>
      <c r="B30" s="18"/>
      <c r="C30" s="18"/>
      <c r="D30" s="39"/>
      <c r="E30" s="39"/>
      <c r="F30" s="39">
        <f t="shared" si="0"/>
        <v>0</v>
      </c>
    </row>
    <row r="31" spans="1:6" ht="21" customHeight="1" x14ac:dyDescent="0.25">
      <c r="A31" s="64"/>
      <c r="B31" s="18"/>
      <c r="C31" s="18"/>
      <c r="D31" s="39"/>
      <c r="E31" s="39"/>
      <c r="F31" s="39">
        <f t="shared" si="0"/>
        <v>0</v>
      </c>
    </row>
    <row r="32" spans="1:6" ht="21" customHeight="1" x14ac:dyDescent="0.25">
      <c r="A32" s="64"/>
      <c r="B32" s="18"/>
      <c r="C32" s="18"/>
      <c r="D32" s="39"/>
      <c r="E32" s="39"/>
      <c r="F32" s="39">
        <f t="shared" si="0"/>
        <v>0</v>
      </c>
    </row>
    <row r="33" spans="1:6" ht="21" customHeight="1" x14ac:dyDescent="0.25">
      <c r="A33" s="64"/>
      <c r="B33" s="18"/>
      <c r="C33" s="18"/>
      <c r="D33" s="39"/>
      <c r="E33" s="39"/>
      <c r="F33" s="39">
        <f t="shared" si="0"/>
        <v>0</v>
      </c>
    </row>
    <row r="34" spans="1:6" ht="21" customHeight="1" x14ac:dyDescent="0.25">
      <c r="A34" s="64"/>
      <c r="B34" s="18"/>
      <c r="C34" s="18"/>
      <c r="D34" s="39"/>
      <c r="E34" s="39"/>
      <c r="F34" s="39">
        <f t="shared" si="0"/>
        <v>0</v>
      </c>
    </row>
    <row r="35" spans="1:6" ht="21" customHeight="1" x14ac:dyDescent="0.25">
      <c r="A35" s="64"/>
      <c r="B35" s="18"/>
      <c r="C35" s="18"/>
      <c r="D35" s="39"/>
      <c r="E35" s="39"/>
      <c r="F35" s="39">
        <f t="shared" si="0"/>
        <v>0</v>
      </c>
    </row>
    <row r="36" spans="1:6" ht="21" customHeight="1" x14ac:dyDescent="0.25">
      <c r="A36" s="64"/>
      <c r="B36" s="18"/>
      <c r="C36" s="18"/>
      <c r="D36" s="39"/>
      <c r="E36" s="39"/>
      <c r="F36" s="39">
        <f t="shared" si="0"/>
        <v>0</v>
      </c>
    </row>
    <row r="37" spans="1:6" ht="21" customHeight="1" x14ac:dyDescent="0.25">
      <c r="A37" s="64"/>
      <c r="B37" s="18"/>
      <c r="C37" s="18"/>
      <c r="D37" s="39"/>
      <c r="E37" s="39"/>
      <c r="F37" s="39">
        <f t="shared" si="0"/>
        <v>0</v>
      </c>
    </row>
    <row r="38" spans="1:6" ht="21" customHeight="1" x14ac:dyDescent="0.25">
      <c r="A38" s="64"/>
      <c r="B38" s="18"/>
      <c r="C38" s="18"/>
      <c r="D38" s="39"/>
      <c r="E38" s="39"/>
      <c r="F38" s="39">
        <f t="shared" si="0"/>
        <v>0</v>
      </c>
    </row>
    <row r="39" spans="1:6" ht="21" customHeight="1" x14ac:dyDescent="0.25">
      <c r="A39" s="64"/>
      <c r="B39" s="18"/>
      <c r="C39" s="18"/>
      <c r="D39" s="39"/>
      <c r="E39" s="39"/>
      <c r="F39" s="39">
        <f t="shared" si="0"/>
        <v>0</v>
      </c>
    </row>
    <row r="40" spans="1:6" ht="21" customHeight="1" x14ac:dyDescent="0.25">
      <c r="A40" s="64"/>
      <c r="B40" s="18"/>
      <c r="C40" s="18"/>
      <c r="D40" s="39"/>
      <c r="E40" s="39"/>
      <c r="F40" s="39">
        <f t="shared" si="0"/>
        <v>0</v>
      </c>
    </row>
    <row r="41" spans="1:6" ht="21" customHeight="1" x14ac:dyDescent="0.25">
      <c r="A41" s="62" t="s">
        <v>76</v>
      </c>
      <c r="B41" s="63"/>
      <c r="C41" s="63"/>
      <c r="D41" s="39">
        <f>SUM(D7:D40)</f>
        <v>0</v>
      </c>
      <c r="E41" s="39">
        <f>SUM(E7:E40)</f>
        <v>0</v>
      </c>
      <c r="F41" s="39">
        <f>F40</f>
        <v>0</v>
      </c>
    </row>
    <row r="42" spans="1:6" x14ac:dyDescent="0.25">
      <c r="A42" s="59"/>
      <c r="B42" s="59"/>
      <c r="C42" s="59"/>
      <c r="D42" s="8"/>
      <c r="E42" s="8"/>
      <c r="F42" s="8"/>
    </row>
    <row r="43" spans="1:6" x14ac:dyDescent="0.25">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96875" defaultRowHeight="12.75" x14ac:dyDescent="0.25"/>
  <cols>
    <col min="1" max="1" width="6.46484375" style="107" customWidth="1"/>
    <col min="2" max="2" width="36.33203125" style="107" customWidth="1"/>
    <col min="3" max="3" width="65.1328125" style="139" customWidth="1"/>
    <col min="4" max="4" width="12.796875" style="107"/>
    <col min="5" max="5" width="3.46484375" style="107" bestFit="1" customWidth="1"/>
    <col min="6" max="7" width="12.796875" style="107"/>
    <col min="8" max="8" width="2.1328125" style="107" bestFit="1" customWidth="1"/>
    <col min="9" max="16384" width="12.796875" style="107"/>
  </cols>
  <sheetData>
    <row r="1" spans="1:7" ht="21" x14ac:dyDescent="0.4">
      <c r="A1" s="331" t="s">
        <v>503</v>
      </c>
      <c r="B1" s="332"/>
      <c r="C1" s="332"/>
    </row>
    <row r="3" spans="1:7" x14ac:dyDescent="0.25">
      <c r="A3" s="325" t="s">
        <v>314</v>
      </c>
      <c r="B3" s="326"/>
      <c r="C3" s="131"/>
      <c r="D3" s="65"/>
      <c r="E3" s="74"/>
      <c r="G3" s="132"/>
    </row>
    <row r="4" spans="1:7" ht="31.5" customHeight="1" x14ac:dyDescent="0.25">
      <c r="A4" s="114"/>
      <c r="B4" s="131" t="s">
        <v>471</v>
      </c>
      <c r="C4" s="131" t="s">
        <v>473</v>
      </c>
      <c r="D4" s="75"/>
      <c r="E4" s="75"/>
    </row>
    <row r="5" spans="1:7" ht="21" x14ac:dyDescent="0.25">
      <c r="A5" s="137" t="s">
        <v>127</v>
      </c>
      <c r="B5" s="131" t="s">
        <v>129</v>
      </c>
      <c r="C5" s="133" t="s">
        <v>292</v>
      </c>
      <c r="D5" s="132"/>
      <c r="E5" s="132"/>
    </row>
    <row r="6" spans="1:7" ht="52.5" x14ac:dyDescent="0.25">
      <c r="A6" s="137" t="s">
        <v>61</v>
      </c>
      <c r="B6" s="131" t="s">
        <v>138</v>
      </c>
      <c r="C6" s="133" t="s">
        <v>405</v>
      </c>
    </row>
    <row r="7" spans="1:7" ht="42" x14ac:dyDescent="0.25">
      <c r="A7" s="137" t="s">
        <v>128</v>
      </c>
      <c r="B7" s="131" t="s">
        <v>107</v>
      </c>
      <c r="C7" s="133" t="s">
        <v>469</v>
      </c>
    </row>
    <row r="8" spans="1:7" ht="21" x14ac:dyDescent="0.25">
      <c r="A8" s="137" t="s">
        <v>130</v>
      </c>
      <c r="B8" s="131" t="s">
        <v>404</v>
      </c>
      <c r="C8" s="133" t="s">
        <v>293</v>
      </c>
    </row>
    <row r="9" spans="1:7" ht="73.5" x14ac:dyDescent="0.25">
      <c r="A9" s="137" t="s">
        <v>132</v>
      </c>
      <c r="B9" s="131" t="s">
        <v>212</v>
      </c>
      <c r="C9" s="131" t="s">
        <v>411</v>
      </c>
    </row>
    <row r="10" spans="1:7" x14ac:dyDescent="0.25">
      <c r="A10" s="137" t="s">
        <v>133</v>
      </c>
      <c r="B10" s="131" t="s">
        <v>202</v>
      </c>
      <c r="C10" s="133" t="s">
        <v>294</v>
      </c>
    </row>
    <row r="11" spans="1:7" x14ac:dyDescent="0.25">
      <c r="A11" s="137" t="s">
        <v>134</v>
      </c>
      <c r="B11" s="131" t="s">
        <v>467</v>
      </c>
      <c r="C11" s="133" t="s">
        <v>478</v>
      </c>
    </row>
    <row r="12" spans="1:7" ht="21" x14ac:dyDescent="0.25">
      <c r="A12" s="137" t="s">
        <v>136</v>
      </c>
      <c r="B12" s="131" t="s">
        <v>135</v>
      </c>
      <c r="C12" s="133" t="s">
        <v>406</v>
      </c>
    </row>
    <row r="13" spans="1:7" ht="21" x14ac:dyDescent="0.25">
      <c r="A13" s="137" t="s">
        <v>269</v>
      </c>
      <c r="B13" s="134" t="s">
        <v>470</v>
      </c>
      <c r="C13" s="133" t="s">
        <v>468</v>
      </c>
    </row>
    <row r="14" spans="1:7" x14ac:dyDescent="0.25">
      <c r="A14" s="137" t="s">
        <v>137</v>
      </c>
      <c r="B14" s="131" t="s">
        <v>139</v>
      </c>
      <c r="C14" s="133" t="s">
        <v>315</v>
      </c>
    </row>
    <row r="15" spans="1:7" x14ac:dyDescent="0.25">
      <c r="A15" s="137" t="s">
        <v>270</v>
      </c>
      <c r="B15" s="131" t="s">
        <v>203</v>
      </c>
      <c r="C15" s="133" t="s">
        <v>315</v>
      </c>
    </row>
    <row r="16" spans="1:7" ht="31.5" x14ac:dyDescent="0.25">
      <c r="A16" s="137" t="s">
        <v>137</v>
      </c>
      <c r="B16" s="131" t="s">
        <v>295</v>
      </c>
      <c r="C16" s="133" t="s">
        <v>296</v>
      </c>
    </row>
    <row r="17" spans="1:3" x14ac:dyDescent="0.25">
      <c r="A17" s="137" t="s">
        <v>274</v>
      </c>
      <c r="B17" s="131" t="s">
        <v>158</v>
      </c>
      <c r="C17" s="133" t="s">
        <v>407</v>
      </c>
    </row>
    <row r="18" spans="1:3" x14ac:dyDescent="0.25">
      <c r="A18" s="137" t="s">
        <v>62</v>
      </c>
      <c r="B18" s="131" t="s">
        <v>275</v>
      </c>
      <c r="C18" s="133" t="s">
        <v>297</v>
      </c>
    </row>
    <row r="19" spans="1:3" x14ac:dyDescent="0.25">
      <c r="A19" s="137" t="s">
        <v>63</v>
      </c>
      <c r="B19" s="131" t="s">
        <v>277</v>
      </c>
      <c r="C19" s="133" t="s">
        <v>297</v>
      </c>
    </row>
    <row r="20" spans="1:3" x14ac:dyDescent="0.25">
      <c r="A20" s="138"/>
      <c r="B20" s="134"/>
      <c r="C20" s="135"/>
    </row>
    <row r="21" spans="1:3" x14ac:dyDescent="0.25">
      <c r="A21" s="327" t="s">
        <v>280</v>
      </c>
      <c r="B21" s="328"/>
      <c r="C21" s="136"/>
    </row>
    <row r="22" spans="1:3" ht="21" x14ac:dyDescent="0.25">
      <c r="A22" s="137" t="s">
        <v>281</v>
      </c>
      <c r="B22" s="131" t="s">
        <v>298</v>
      </c>
      <c r="C22" s="133" t="s">
        <v>299</v>
      </c>
    </row>
    <row r="23" spans="1:3" x14ac:dyDescent="0.25">
      <c r="A23" s="137" t="s">
        <v>359</v>
      </c>
      <c r="B23" s="131" t="s">
        <v>307</v>
      </c>
      <c r="C23" s="133" t="s">
        <v>300</v>
      </c>
    </row>
    <row r="24" spans="1:3" x14ac:dyDescent="0.25">
      <c r="A24" s="137" t="s">
        <v>282</v>
      </c>
      <c r="B24" s="131" t="s">
        <v>308</v>
      </c>
      <c r="C24" s="133" t="s">
        <v>309</v>
      </c>
    </row>
    <row r="25" spans="1:3" x14ac:dyDescent="0.25">
      <c r="A25" s="137" t="s">
        <v>283</v>
      </c>
      <c r="B25" s="131" t="s">
        <v>357</v>
      </c>
      <c r="C25" s="133" t="s">
        <v>358</v>
      </c>
    </row>
    <row r="27" spans="1:3" x14ac:dyDescent="0.25">
      <c r="A27" s="329" t="s">
        <v>301</v>
      </c>
      <c r="B27" s="330"/>
      <c r="C27" s="136"/>
    </row>
    <row r="28" spans="1:3" x14ac:dyDescent="0.25">
      <c r="A28" s="137"/>
      <c r="B28" s="131" t="s">
        <v>302</v>
      </c>
      <c r="C28" s="133" t="s">
        <v>477</v>
      </c>
    </row>
    <row r="29" spans="1:3" ht="42" x14ac:dyDescent="0.25">
      <c r="A29" s="137"/>
      <c r="B29" s="131" t="s">
        <v>303</v>
      </c>
      <c r="C29" s="133" t="s">
        <v>304</v>
      </c>
    </row>
    <row r="30" spans="1:3" ht="21" x14ac:dyDescent="0.25">
      <c r="A30" s="137"/>
      <c r="B30" s="131" t="s">
        <v>318</v>
      </c>
      <c r="C30" s="133" t="s">
        <v>408</v>
      </c>
    </row>
    <row r="31" spans="1:3" x14ac:dyDescent="0.25">
      <c r="A31" s="137"/>
      <c r="B31" s="233" t="s">
        <v>319</v>
      </c>
      <c r="C31" s="133" t="s">
        <v>305</v>
      </c>
    </row>
    <row r="32" spans="1:3" ht="21" x14ac:dyDescent="0.25">
      <c r="A32" s="137"/>
      <c r="B32" s="131" t="s">
        <v>306</v>
      </c>
      <c r="C32" s="133" t="s">
        <v>409</v>
      </c>
    </row>
    <row r="37" spans="3:3" x14ac:dyDescent="0.25">
      <c r="C37" s="107"/>
    </row>
    <row r="38" spans="3:3" x14ac:dyDescent="0.25">
      <c r="C38" s="107"/>
    </row>
    <row r="39" spans="3:3" x14ac:dyDescent="0.25">
      <c r="C39" s="107"/>
    </row>
    <row r="40" spans="3:3" x14ac:dyDescent="0.25">
      <c r="C40" s="107"/>
    </row>
    <row r="41" spans="3:3" x14ac:dyDescent="0.25">
      <c r="C41" s="107"/>
    </row>
    <row r="42" spans="3:3" x14ac:dyDescent="0.25">
      <c r="C42" s="107"/>
    </row>
    <row r="43" spans="3:3" x14ac:dyDescent="0.25">
      <c r="C43" s="107"/>
    </row>
    <row r="44" spans="3:3" x14ac:dyDescent="0.25">
      <c r="C44" s="107"/>
    </row>
    <row r="45" spans="3:3" x14ac:dyDescent="0.25">
      <c r="C45" s="107"/>
    </row>
    <row r="46" spans="3:3" x14ac:dyDescent="0.25">
      <c r="C46" s="107"/>
    </row>
    <row r="47" spans="3:3" x14ac:dyDescent="0.25">
      <c r="C47" s="107"/>
    </row>
    <row r="48" spans="3:3" x14ac:dyDescent="0.25">
      <c r="C48" s="107"/>
    </row>
    <row r="49" spans="3:3" x14ac:dyDescent="0.25">
      <c r="C49" s="107"/>
    </row>
    <row r="50" spans="3:3" x14ac:dyDescent="0.25">
      <c r="C50" s="107"/>
    </row>
    <row r="51" spans="3:3" x14ac:dyDescent="0.25">
      <c r="C51" s="107"/>
    </row>
    <row r="52" spans="3:3" x14ac:dyDescent="0.25">
      <c r="C52" s="107"/>
    </row>
    <row r="53" spans="3:3" x14ac:dyDescent="0.25">
      <c r="C53" s="107"/>
    </row>
    <row r="54" spans="3:3" x14ac:dyDescent="0.25">
      <c r="C54" s="107"/>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2"/>
  <sheetViews>
    <sheetView showGridLines="0" view="pageBreakPreview" topLeftCell="A6" zoomScale="90" zoomScaleNormal="100" zoomScaleSheetLayoutView="90" workbookViewId="0">
      <selection activeCell="H11" sqref="H11"/>
    </sheetView>
  </sheetViews>
  <sheetFormatPr defaultColWidth="8.796875" defaultRowHeight="12.75" x14ac:dyDescent="0.25"/>
  <cols>
    <col min="1" max="1" width="1.796875" style="1" customWidth="1"/>
    <col min="2" max="3" width="10.6640625" style="1" customWidth="1"/>
    <col min="4" max="5" width="5.6640625" style="1" customWidth="1"/>
    <col min="6" max="6" width="38" style="1" customWidth="1"/>
    <col min="7" max="9" width="12.1328125" style="1" customWidth="1"/>
    <col min="10" max="10" width="2" style="1" customWidth="1"/>
    <col min="11" max="15" width="3.6640625" style="1" customWidth="1"/>
    <col min="16" max="16384" width="8.796875" style="1"/>
  </cols>
  <sheetData>
    <row r="1" spans="1:10" ht="15" customHeight="1" x14ac:dyDescent="0.25">
      <c r="A1" s="153"/>
      <c r="I1" s="2" t="s">
        <v>159</v>
      </c>
    </row>
    <row r="2" spans="1:10" ht="15" customHeight="1" x14ac:dyDescent="0.25">
      <c r="I2" s="304">
        <v>45757</v>
      </c>
      <c r="J2" s="1">
        <v>10</v>
      </c>
    </row>
    <row r="3" spans="1:10" ht="15" customHeight="1" x14ac:dyDescent="0.25">
      <c r="I3" s="2" t="s">
        <v>532</v>
      </c>
    </row>
    <row r="4" spans="1:10" ht="15" customHeight="1" x14ac:dyDescent="0.25">
      <c r="G4" s="106"/>
      <c r="H4" s="3"/>
      <c r="I4" s="2"/>
    </row>
    <row r="5" spans="1:10" ht="15" customHeight="1" x14ac:dyDescent="0.25"/>
    <row r="6" spans="1:10" ht="29.25" customHeight="1" x14ac:dyDescent="0.25">
      <c r="D6" s="335" t="s">
        <v>166</v>
      </c>
      <c r="E6" s="335"/>
      <c r="F6" s="335"/>
      <c r="G6" s="335"/>
      <c r="H6" s="4"/>
      <c r="I6" s="5"/>
    </row>
    <row r="7" spans="1:10" ht="15" customHeight="1" thickBot="1" x14ac:dyDescent="0.3">
      <c r="D7" s="4"/>
      <c r="E7" s="4"/>
      <c r="F7" s="4"/>
      <c r="G7" s="4"/>
      <c r="H7" s="4"/>
      <c r="I7" s="5"/>
    </row>
    <row r="8" spans="1:10" ht="31.5" customHeight="1" thickBot="1" x14ac:dyDescent="0.3">
      <c r="B8" s="338" t="s">
        <v>161</v>
      </c>
      <c r="C8" s="338"/>
      <c r="D8" s="339"/>
      <c r="E8" s="167" t="s">
        <v>162</v>
      </c>
      <c r="F8" s="168">
        <f>SUM(I20)</f>
        <v>450000</v>
      </c>
      <c r="G8" s="6"/>
      <c r="H8" s="71"/>
      <c r="I8" s="140"/>
    </row>
    <row r="9" spans="1:10" ht="31.5" customHeight="1" thickTop="1" thickBot="1" x14ac:dyDescent="0.3">
      <c r="B9" s="338" t="s">
        <v>345</v>
      </c>
      <c r="C9" s="338"/>
      <c r="D9" s="340"/>
      <c r="E9" s="165" t="s">
        <v>162</v>
      </c>
      <c r="F9" s="166">
        <f>SUM(G20)</f>
        <v>450000</v>
      </c>
      <c r="G9" s="6"/>
      <c r="H9" s="71"/>
      <c r="I9" s="140"/>
    </row>
    <row r="10" spans="1:10" ht="25.5" customHeight="1" thickTop="1" thickBot="1" x14ac:dyDescent="0.3">
      <c r="D10" s="147"/>
      <c r="E10" s="147" t="s">
        <v>504</v>
      </c>
      <c r="F10" s="147"/>
    </row>
    <row r="11" spans="1:10" s="154" customFormat="1" ht="51" customHeight="1" thickTop="1" x14ac:dyDescent="0.25">
      <c r="B11" s="155" t="s">
        <v>163</v>
      </c>
      <c r="C11" s="156" t="s">
        <v>164</v>
      </c>
      <c r="D11" s="341" t="s">
        <v>417</v>
      </c>
      <c r="E11" s="342"/>
      <c r="F11" s="342"/>
      <c r="G11" s="157" t="s">
        <v>453</v>
      </c>
      <c r="H11" s="158" t="s">
        <v>431</v>
      </c>
      <c r="I11" s="159" t="s">
        <v>454</v>
      </c>
    </row>
    <row r="12" spans="1:10" ht="30" customHeight="1" x14ac:dyDescent="0.25">
      <c r="B12" s="169">
        <v>45837</v>
      </c>
      <c r="C12" s="170">
        <v>45837</v>
      </c>
      <c r="D12" s="333" t="s">
        <v>533</v>
      </c>
      <c r="E12" s="334"/>
      <c r="F12" s="334"/>
      <c r="G12" s="160">
        <v>450000</v>
      </c>
      <c r="H12" s="161">
        <v>0</v>
      </c>
      <c r="I12" s="162">
        <f t="shared" ref="I12:I20" si="0">SUM(G12:H12)</f>
        <v>450000</v>
      </c>
    </row>
    <row r="13" spans="1:10" ht="30" hidden="1" customHeight="1" x14ac:dyDescent="0.25">
      <c r="B13" s="171"/>
      <c r="C13" s="170"/>
      <c r="D13" s="333"/>
      <c r="E13" s="334"/>
      <c r="F13" s="334"/>
      <c r="G13" s="160"/>
      <c r="H13" s="161"/>
      <c r="I13" s="162">
        <f t="shared" si="0"/>
        <v>0</v>
      </c>
    </row>
    <row r="14" spans="1:10" ht="30" hidden="1" customHeight="1" x14ac:dyDescent="0.25">
      <c r="B14" s="171"/>
      <c r="C14" s="170"/>
      <c r="D14" s="336"/>
      <c r="E14" s="337"/>
      <c r="F14" s="337"/>
      <c r="G14" s="160"/>
      <c r="H14" s="161"/>
      <c r="I14" s="162">
        <f t="shared" si="0"/>
        <v>0</v>
      </c>
    </row>
    <row r="15" spans="1:10" ht="30" hidden="1" customHeight="1" x14ac:dyDescent="0.25">
      <c r="B15" s="171"/>
      <c r="C15" s="170"/>
      <c r="D15" s="336"/>
      <c r="E15" s="337"/>
      <c r="F15" s="337"/>
      <c r="G15" s="160"/>
      <c r="H15" s="161"/>
      <c r="I15" s="162">
        <f t="shared" si="0"/>
        <v>0</v>
      </c>
    </row>
    <row r="16" spans="1:10" ht="30" hidden="1" customHeight="1" x14ac:dyDescent="0.25">
      <c r="B16" s="171"/>
      <c r="C16" s="170"/>
      <c r="D16" s="336"/>
      <c r="E16" s="337"/>
      <c r="F16" s="337"/>
      <c r="G16" s="160"/>
      <c r="H16" s="161"/>
      <c r="I16" s="162">
        <f t="shared" si="0"/>
        <v>0</v>
      </c>
    </row>
    <row r="17" spans="2:9" ht="30" hidden="1" customHeight="1" x14ac:dyDescent="0.25">
      <c r="B17" s="171"/>
      <c r="C17" s="170"/>
      <c r="D17" s="336"/>
      <c r="E17" s="337"/>
      <c r="F17" s="337"/>
      <c r="G17" s="160"/>
      <c r="H17" s="161"/>
      <c r="I17" s="162">
        <f t="shared" si="0"/>
        <v>0</v>
      </c>
    </row>
    <row r="18" spans="2:9" ht="30" hidden="1" customHeight="1" x14ac:dyDescent="0.25">
      <c r="B18" s="171"/>
      <c r="C18" s="170"/>
      <c r="D18" s="336"/>
      <c r="E18" s="337"/>
      <c r="F18" s="337"/>
      <c r="G18" s="160"/>
      <c r="H18" s="161"/>
      <c r="I18" s="162">
        <f t="shared" si="0"/>
        <v>0</v>
      </c>
    </row>
    <row r="19" spans="2:9" ht="30" hidden="1" customHeight="1" x14ac:dyDescent="0.25">
      <c r="B19" s="171"/>
      <c r="C19" s="170"/>
      <c r="D19" s="336"/>
      <c r="E19" s="337"/>
      <c r="F19" s="337"/>
      <c r="G19" s="160"/>
      <c r="H19" s="161"/>
      <c r="I19" s="162">
        <f t="shared" si="0"/>
        <v>0</v>
      </c>
    </row>
    <row r="20" spans="2:9" ht="30" customHeight="1" thickBot="1" x14ac:dyDescent="0.3">
      <c r="B20" s="148"/>
      <c r="C20" s="172" t="s">
        <v>165</v>
      </c>
      <c r="D20" s="343"/>
      <c r="E20" s="344"/>
      <c r="F20" s="344"/>
      <c r="G20" s="163">
        <f>SUM(G12:G19)</f>
        <v>450000</v>
      </c>
      <c r="H20" s="164">
        <f>SUM(H12:H19)</f>
        <v>0</v>
      </c>
      <c r="I20" s="162">
        <f t="shared" si="0"/>
        <v>450000</v>
      </c>
    </row>
    <row r="21" spans="2:9" ht="15" customHeight="1" thickTop="1" x14ac:dyDescent="0.25"/>
    <row r="22" spans="2:9" ht="15" customHeight="1" x14ac:dyDescent="0.25"/>
    <row r="23" spans="2:9" ht="15" customHeight="1" x14ac:dyDescent="0.25"/>
    <row r="24" spans="2:9" ht="15" customHeight="1" x14ac:dyDescent="0.25"/>
    <row r="25" spans="2:9" ht="15" customHeight="1" x14ac:dyDescent="0.25"/>
    <row r="26" spans="2:9" ht="15" customHeight="1" x14ac:dyDescent="0.25"/>
    <row r="27" spans="2:9" ht="15" customHeight="1" x14ac:dyDescent="0.25"/>
    <row r="28" spans="2:9" ht="15" customHeight="1" x14ac:dyDescent="0.25"/>
    <row r="29" spans="2:9" ht="15" customHeight="1" x14ac:dyDescent="0.25"/>
    <row r="30" spans="2:9" ht="15" customHeight="1" x14ac:dyDescent="0.25"/>
    <row r="31" spans="2:9" ht="15" customHeight="1" x14ac:dyDescent="0.25"/>
    <row r="32" spans="2:9" ht="15" customHeight="1" x14ac:dyDescent="0.2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3" zoomScaleNormal="100" zoomScaleSheetLayoutView="100" workbookViewId="0">
      <selection activeCell="F11" sqref="F11"/>
    </sheetView>
  </sheetViews>
  <sheetFormatPr defaultColWidth="9" defaultRowHeight="12.75" x14ac:dyDescent="0.25"/>
  <cols>
    <col min="1" max="1" width="3.796875" style="7" customWidth="1"/>
    <col min="2" max="2" width="18.6640625" style="7" customWidth="1"/>
    <col min="3" max="6" width="15.6640625" style="7" customWidth="1"/>
    <col min="7" max="16384" width="9" style="7"/>
  </cols>
  <sheetData>
    <row r="1" spans="1:7" ht="21" x14ac:dyDescent="0.25">
      <c r="A1" s="150"/>
      <c r="B1" s="8"/>
      <c r="C1" s="8"/>
      <c r="D1" s="8"/>
      <c r="E1" s="8"/>
      <c r="F1" s="9" t="s">
        <v>463</v>
      </c>
      <c r="G1" s="8"/>
    </row>
    <row r="2" spans="1:7" ht="14.25" x14ac:dyDescent="0.25">
      <c r="A2" s="346" t="s">
        <v>466</v>
      </c>
      <c r="B2" s="346"/>
      <c r="C2" s="346"/>
      <c r="D2" s="346"/>
      <c r="E2" s="346"/>
      <c r="F2" s="346"/>
      <c r="G2" s="8"/>
    </row>
    <row r="3" spans="1:7" ht="14.25" x14ac:dyDescent="0.25">
      <c r="A3" s="8"/>
      <c r="B3" s="27"/>
      <c r="C3" s="27"/>
      <c r="D3" s="27"/>
      <c r="E3" s="27"/>
      <c r="F3" s="8"/>
      <c r="G3" s="8"/>
    </row>
    <row r="4" spans="1:7" ht="14.25" x14ac:dyDescent="0.25">
      <c r="A4" s="8"/>
      <c r="B4" s="345" t="s">
        <v>525</v>
      </c>
      <c r="C4" s="345"/>
      <c r="D4" s="345"/>
      <c r="E4" s="345"/>
      <c r="F4" s="8"/>
      <c r="G4" s="8"/>
    </row>
    <row r="5" spans="1:7" x14ac:dyDescent="0.25">
      <c r="A5" s="8"/>
      <c r="B5" s="8"/>
      <c r="C5" s="8"/>
      <c r="D5" s="8"/>
      <c r="E5" s="8"/>
      <c r="F5" s="9" t="s">
        <v>194</v>
      </c>
      <c r="G5" s="8"/>
    </row>
    <row r="6" spans="1:7" ht="20.100000000000001" customHeight="1" x14ac:dyDescent="0.25">
      <c r="A6" s="28"/>
      <c r="B6" s="29" t="s">
        <v>0</v>
      </c>
      <c r="C6" s="29" t="s">
        <v>1</v>
      </c>
      <c r="D6" s="29" t="s">
        <v>2</v>
      </c>
      <c r="E6" s="29" t="s">
        <v>3</v>
      </c>
      <c r="F6" s="29" t="s">
        <v>5</v>
      </c>
      <c r="G6" s="8"/>
    </row>
    <row r="7" spans="1:7" ht="20.100000000000001" customHeight="1" x14ac:dyDescent="0.25">
      <c r="A7" s="30"/>
      <c r="B7" s="31" t="s">
        <v>81</v>
      </c>
      <c r="C7" s="32"/>
      <c r="D7" s="32"/>
      <c r="E7" s="32"/>
      <c r="F7" s="33"/>
      <c r="G7" s="8"/>
    </row>
    <row r="8" spans="1:7" ht="20.100000000000001" customHeight="1" x14ac:dyDescent="0.25">
      <c r="A8" s="22">
        <v>1</v>
      </c>
      <c r="B8" s="34" t="s">
        <v>83</v>
      </c>
      <c r="C8" s="26">
        <v>0</v>
      </c>
      <c r="D8" s="26">
        <v>0</v>
      </c>
      <c r="E8" s="26">
        <v>0</v>
      </c>
      <c r="F8" s="18"/>
      <c r="G8" s="8"/>
    </row>
    <row r="9" spans="1:7" ht="20.100000000000001" customHeight="1" x14ac:dyDescent="0.25">
      <c r="A9" s="22">
        <v>2</v>
      </c>
      <c r="B9" s="34" t="s">
        <v>85</v>
      </c>
      <c r="C9" s="26">
        <v>0</v>
      </c>
      <c r="D9" s="26">
        <v>0</v>
      </c>
      <c r="E9" s="26">
        <v>0</v>
      </c>
      <c r="F9" s="18"/>
      <c r="G9" s="8"/>
    </row>
    <row r="10" spans="1:7" ht="20.100000000000001" customHeight="1" x14ac:dyDescent="0.25">
      <c r="A10" s="22">
        <v>3</v>
      </c>
      <c r="B10" s="34" t="s">
        <v>84</v>
      </c>
      <c r="C10" s="26">
        <v>0</v>
      </c>
      <c r="D10" s="26">
        <v>0</v>
      </c>
      <c r="E10" s="26">
        <v>0</v>
      </c>
      <c r="F10" s="18"/>
      <c r="G10" s="8"/>
    </row>
    <row r="11" spans="1:7" ht="20.100000000000001" customHeight="1" x14ac:dyDescent="0.25">
      <c r="A11" s="22">
        <v>4</v>
      </c>
      <c r="B11" s="34" t="s">
        <v>86</v>
      </c>
      <c r="C11" s="26">
        <v>0</v>
      </c>
      <c r="D11" s="26">
        <v>0</v>
      </c>
      <c r="E11" s="26">
        <v>0</v>
      </c>
      <c r="F11" s="18"/>
      <c r="G11" s="8"/>
    </row>
    <row r="12" spans="1:7" ht="20.100000000000001" customHeight="1" x14ac:dyDescent="0.25">
      <c r="A12" s="22">
        <v>5</v>
      </c>
      <c r="B12" s="34" t="s">
        <v>87</v>
      </c>
      <c r="C12" s="26">
        <v>0</v>
      </c>
      <c r="D12" s="26">
        <v>0</v>
      </c>
      <c r="E12" s="26">
        <v>0</v>
      </c>
      <c r="F12" s="18"/>
      <c r="G12" s="8"/>
    </row>
    <row r="13" spans="1:7" ht="20.100000000000001" customHeight="1" x14ac:dyDescent="0.25">
      <c r="A13" s="22">
        <v>6</v>
      </c>
      <c r="B13" s="34" t="s">
        <v>88</v>
      </c>
      <c r="C13" s="26">
        <v>0</v>
      </c>
      <c r="D13" s="26">
        <v>0</v>
      </c>
      <c r="E13" s="26">
        <v>0</v>
      </c>
      <c r="F13" s="18"/>
      <c r="G13" s="8"/>
    </row>
    <row r="14" spans="1:7" ht="20.100000000000001" customHeight="1" x14ac:dyDescent="0.25">
      <c r="A14" s="22">
        <v>7</v>
      </c>
      <c r="B14" s="34" t="s">
        <v>103</v>
      </c>
      <c r="C14" s="26">
        <v>450000</v>
      </c>
      <c r="D14" s="26">
        <v>0</v>
      </c>
      <c r="E14" s="26">
        <v>0</v>
      </c>
      <c r="F14" s="18" t="s">
        <v>534</v>
      </c>
      <c r="G14" s="8"/>
    </row>
    <row r="15" spans="1:7" ht="20.100000000000001" customHeight="1" x14ac:dyDescent="0.25">
      <c r="A15" s="66">
        <v>8</v>
      </c>
      <c r="B15" s="67" t="s">
        <v>89</v>
      </c>
      <c r="C15" s="68">
        <v>0</v>
      </c>
      <c r="D15" s="69">
        <v>0</v>
      </c>
      <c r="E15" s="69">
        <v>0</v>
      </c>
      <c r="F15" s="70"/>
      <c r="G15" s="8"/>
    </row>
    <row r="16" spans="1:7" ht="20.100000000000001" customHeight="1" x14ac:dyDescent="0.25">
      <c r="A16" s="35"/>
      <c r="B16" s="36" t="s">
        <v>106</v>
      </c>
      <c r="C16" s="37">
        <f>SUM(C8:C15)</f>
        <v>450000</v>
      </c>
      <c r="D16" s="37">
        <f>SUM(D8:D15)</f>
        <v>0</v>
      </c>
      <c r="E16" s="37">
        <f>SUM(E8:E15)</f>
        <v>0</v>
      </c>
      <c r="F16" s="14"/>
      <c r="G16" s="8"/>
    </row>
    <row r="17" spans="1:7" ht="20.100000000000001" customHeight="1" x14ac:dyDescent="0.25">
      <c r="A17" s="11"/>
      <c r="B17" s="31" t="s">
        <v>82</v>
      </c>
      <c r="C17" s="25"/>
      <c r="D17" s="25"/>
      <c r="E17" s="25"/>
      <c r="F17" s="33"/>
      <c r="G17" s="8"/>
    </row>
    <row r="18" spans="1:7" ht="20.100000000000001" customHeight="1" x14ac:dyDescent="0.25">
      <c r="A18" s="22">
        <v>1</v>
      </c>
      <c r="B18" s="34" t="s">
        <v>6</v>
      </c>
      <c r="C18" s="26">
        <f>'収益・費用明細書(様式3)'!G22</f>
        <v>55740</v>
      </c>
      <c r="D18" s="26">
        <v>0</v>
      </c>
      <c r="E18" s="26">
        <v>0</v>
      </c>
      <c r="F18" s="18" t="s">
        <v>510</v>
      </c>
      <c r="G18" s="8"/>
    </row>
    <row r="19" spans="1:7" ht="20.100000000000001" customHeight="1" x14ac:dyDescent="0.25">
      <c r="A19" s="22">
        <v>2</v>
      </c>
      <c r="B19" s="34" t="s">
        <v>181</v>
      </c>
      <c r="C19" s="26">
        <v>0</v>
      </c>
      <c r="D19" s="26">
        <v>0</v>
      </c>
      <c r="E19" s="26">
        <v>0</v>
      </c>
      <c r="F19" s="18"/>
      <c r="G19" s="8"/>
    </row>
    <row r="20" spans="1:7" ht="20.100000000000001" customHeight="1" x14ac:dyDescent="0.25">
      <c r="A20" s="22">
        <v>3</v>
      </c>
      <c r="B20" s="34" t="s">
        <v>7</v>
      </c>
      <c r="C20" s="26">
        <v>0</v>
      </c>
      <c r="D20" s="26">
        <v>0</v>
      </c>
      <c r="E20" s="26">
        <v>0</v>
      </c>
      <c r="F20" s="18"/>
      <c r="G20" s="8"/>
    </row>
    <row r="21" spans="1:7" ht="20.100000000000001" customHeight="1" x14ac:dyDescent="0.25">
      <c r="A21" s="22">
        <v>4</v>
      </c>
      <c r="B21" s="34" t="s">
        <v>8</v>
      </c>
      <c r="C21" s="26">
        <f>'収益・費用明細書(様式3)'!G25</f>
        <v>366287</v>
      </c>
      <c r="D21" s="26">
        <v>0</v>
      </c>
      <c r="E21" s="26">
        <v>0</v>
      </c>
      <c r="F21" s="18" t="s">
        <v>547</v>
      </c>
      <c r="G21" s="8"/>
    </row>
    <row r="22" spans="1:7" ht="20.100000000000001" customHeight="1" x14ac:dyDescent="0.25">
      <c r="A22" s="22">
        <v>5</v>
      </c>
      <c r="B22" s="34" t="s">
        <v>9</v>
      </c>
      <c r="C22" s="26">
        <f>'収益・費用明細書(様式3)'!G27</f>
        <v>8420</v>
      </c>
      <c r="D22" s="26">
        <v>0</v>
      </c>
      <c r="E22" s="26">
        <v>0</v>
      </c>
      <c r="F22" s="18" t="s">
        <v>548</v>
      </c>
      <c r="G22" s="8"/>
    </row>
    <row r="23" spans="1:7" ht="20.100000000000001" customHeight="1" x14ac:dyDescent="0.25">
      <c r="A23" s="66">
        <v>6</v>
      </c>
      <c r="B23" s="34" t="s">
        <v>10</v>
      </c>
      <c r="C23" s="26">
        <v>0</v>
      </c>
      <c r="D23" s="26">
        <v>0</v>
      </c>
      <c r="E23" s="26">
        <v>0</v>
      </c>
      <c r="F23" s="18"/>
      <c r="G23" s="8"/>
    </row>
    <row r="24" spans="1:7" ht="20.100000000000001" customHeight="1" x14ac:dyDescent="0.25">
      <c r="A24" s="66">
        <v>7</v>
      </c>
      <c r="B24" s="34" t="s">
        <v>11</v>
      </c>
      <c r="C24" s="26">
        <v>0</v>
      </c>
      <c r="D24" s="26">
        <v>0</v>
      </c>
      <c r="E24" s="26">
        <v>0</v>
      </c>
      <c r="F24" s="18"/>
      <c r="G24" s="8"/>
    </row>
    <row r="25" spans="1:7" ht="20.100000000000001" customHeight="1" x14ac:dyDescent="0.25">
      <c r="A25" s="66">
        <v>8</v>
      </c>
      <c r="B25" s="67" t="s">
        <v>12</v>
      </c>
      <c r="C25" s="26">
        <v>0</v>
      </c>
      <c r="D25" s="26">
        <v>0</v>
      </c>
      <c r="E25" s="26">
        <v>0</v>
      </c>
      <c r="F25" s="18"/>
      <c r="G25" s="8"/>
    </row>
    <row r="26" spans="1:7" ht="20.100000000000001" customHeight="1" x14ac:dyDescent="0.25">
      <c r="A26" s="66">
        <v>9</v>
      </c>
      <c r="B26" s="34" t="s">
        <v>13</v>
      </c>
      <c r="C26" s="26">
        <v>0</v>
      </c>
      <c r="D26" s="26">
        <v>0</v>
      </c>
      <c r="E26" s="26">
        <v>0</v>
      </c>
      <c r="F26" s="18"/>
      <c r="G26" s="8"/>
    </row>
    <row r="27" spans="1:7" ht="20.100000000000001" customHeight="1" x14ac:dyDescent="0.25">
      <c r="A27" s="66">
        <v>10</v>
      </c>
      <c r="B27" s="34" t="s">
        <v>14</v>
      </c>
      <c r="C27" s="26">
        <v>0</v>
      </c>
      <c r="D27" s="26">
        <v>0</v>
      </c>
      <c r="E27" s="26">
        <v>0</v>
      </c>
      <c r="F27" s="18"/>
      <c r="G27" s="8"/>
    </row>
    <row r="28" spans="1:7" ht="20.100000000000001" customHeight="1" x14ac:dyDescent="0.25">
      <c r="A28" s="66">
        <v>11</v>
      </c>
      <c r="B28" s="34" t="s">
        <v>15</v>
      </c>
      <c r="C28" s="26">
        <v>0</v>
      </c>
      <c r="D28" s="26">
        <v>0</v>
      </c>
      <c r="E28" s="26">
        <v>0</v>
      </c>
      <c r="F28" s="18"/>
      <c r="G28" s="8"/>
    </row>
    <row r="29" spans="1:7" ht="20.100000000000001" customHeight="1" x14ac:dyDescent="0.25">
      <c r="A29" s="66">
        <v>12</v>
      </c>
      <c r="B29" s="34" t="s">
        <v>16</v>
      </c>
      <c r="C29" s="26">
        <v>0</v>
      </c>
      <c r="D29" s="26">
        <v>0</v>
      </c>
      <c r="E29" s="26">
        <v>0</v>
      </c>
      <c r="F29" s="18"/>
      <c r="G29" s="8"/>
    </row>
    <row r="30" spans="1:7" ht="20.100000000000001" customHeight="1" x14ac:dyDescent="0.25">
      <c r="A30" s="66">
        <v>13</v>
      </c>
      <c r="B30" s="34" t="s">
        <v>17</v>
      </c>
      <c r="C30" s="26">
        <f>'収益・費用明細書(様式3)'!G29</f>
        <v>880</v>
      </c>
      <c r="D30" s="26">
        <v>0</v>
      </c>
      <c r="E30" s="26">
        <v>0</v>
      </c>
      <c r="F30" s="18" t="s">
        <v>545</v>
      </c>
      <c r="G30" s="8"/>
    </row>
    <row r="31" spans="1:7" ht="20.100000000000001" customHeight="1" x14ac:dyDescent="0.25">
      <c r="A31" s="66">
        <v>14</v>
      </c>
      <c r="B31" s="34" t="s">
        <v>18</v>
      </c>
      <c r="C31" s="26">
        <f>'収益・費用明細書(様式3)'!G31</f>
        <v>18673</v>
      </c>
      <c r="D31" s="26">
        <v>0</v>
      </c>
      <c r="E31" s="26">
        <v>0</v>
      </c>
      <c r="F31" s="307">
        <v>1E-4</v>
      </c>
      <c r="G31" s="8"/>
    </row>
    <row r="32" spans="1:7" ht="20.100000000000001" customHeight="1" x14ac:dyDescent="0.25">
      <c r="A32" s="66"/>
      <c r="B32" s="34" t="s">
        <v>19</v>
      </c>
      <c r="C32" s="26">
        <f>SUM(C18:C31)</f>
        <v>450000</v>
      </c>
      <c r="D32" s="26">
        <f>SUM(D18:D31)</f>
        <v>0</v>
      </c>
      <c r="E32" s="26">
        <f>SUM(E18:E31)</f>
        <v>0</v>
      </c>
      <c r="F32" s="18"/>
      <c r="G32" s="8"/>
    </row>
    <row r="33" spans="1:7" ht="20.100000000000001" customHeight="1" x14ac:dyDescent="0.25">
      <c r="A33" s="17"/>
      <c r="B33" s="34" t="s">
        <v>20</v>
      </c>
      <c r="C33" s="26">
        <f>C16-C32</f>
        <v>0</v>
      </c>
      <c r="D33" s="26">
        <f>D16-D32</f>
        <v>0</v>
      </c>
      <c r="E33" s="26">
        <f>E16-E32</f>
        <v>0</v>
      </c>
      <c r="F33" s="18"/>
      <c r="G33" s="8"/>
    </row>
    <row r="34" spans="1:7" ht="15" customHeight="1" x14ac:dyDescent="0.25">
      <c r="A34" s="8"/>
      <c r="B34" s="38"/>
      <c r="C34" s="8"/>
      <c r="D34" s="8"/>
      <c r="E34" s="8"/>
      <c r="F34" s="8"/>
      <c r="G34" s="8"/>
    </row>
    <row r="35" spans="1:7" ht="15" customHeight="1" x14ac:dyDescent="0.25">
      <c r="A35" s="8"/>
      <c r="B35" s="38"/>
      <c r="C35" s="8"/>
      <c r="D35" s="8"/>
      <c r="E35" s="8"/>
      <c r="F35" s="8"/>
      <c r="G35" s="8"/>
    </row>
    <row r="36" spans="1:7" x14ac:dyDescent="0.25">
      <c r="A36" s="8"/>
      <c r="B36" s="8"/>
      <c r="C36" s="8"/>
      <c r="D36" s="8"/>
      <c r="E36" s="8"/>
      <c r="F36" s="8"/>
      <c r="G36" s="8"/>
    </row>
    <row r="37" spans="1:7" x14ac:dyDescent="0.25">
      <c r="A37" s="8"/>
      <c r="B37" s="8"/>
      <c r="C37" s="8"/>
      <c r="D37" s="8"/>
      <c r="E37" s="8"/>
      <c r="F37" s="8"/>
      <c r="G37" s="8"/>
    </row>
    <row r="38" spans="1:7" x14ac:dyDescent="0.25">
      <c r="A38" s="8"/>
      <c r="B38" s="8"/>
      <c r="C38" s="8"/>
      <c r="D38" s="8"/>
      <c r="E38" s="8"/>
      <c r="F38" s="8"/>
      <c r="G38" s="8"/>
    </row>
    <row r="39" spans="1:7" x14ac:dyDescent="0.2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topLeftCell="A19" zoomScale="85" zoomScaleNormal="100" zoomScaleSheetLayoutView="85" workbookViewId="0">
      <selection activeCell="G33" sqref="G33"/>
    </sheetView>
  </sheetViews>
  <sheetFormatPr defaultColWidth="9" defaultRowHeight="12.75" x14ac:dyDescent="0.25"/>
  <cols>
    <col min="1" max="1" width="1.6640625" style="7" customWidth="1"/>
    <col min="2" max="2" width="3.6640625" style="7" customWidth="1"/>
    <col min="3" max="3" width="1.6640625" style="7" customWidth="1"/>
    <col min="4" max="4" width="18.6640625" style="7" customWidth="1"/>
    <col min="5" max="5" width="11.6640625" style="7" customWidth="1"/>
    <col min="6" max="6" width="31.9296875" style="7" customWidth="1"/>
    <col min="7" max="7" width="20.796875" style="7" customWidth="1"/>
    <col min="8" max="8" width="5.1328125" style="7" customWidth="1"/>
    <col min="9" max="9" width="4.1328125" style="7" customWidth="1"/>
    <col min="10" max="16384" width="9" style="7"/>
  </cols>
  <sheetData>
    <row r="1" spans="1:9" ht="21" x14ac:dyDescent="0.25">
      <c r="A1" s="150"/>
      <c r="B1" s="8"/>
      <c r="C1" s="8"/>
      <c r="D1" s="352" t="s">
        <v>284</v>
      </c>
      <c r="E1" s="352"/>
      <c r="F1" s="352"/>
      <c r="G1" s="352"/>
      <c r="H1" s="352"/>
      <c r="I1" s="8"/>
    </row>
    <row r="2" spans="1:9" x14ac:dyDescent="0.25">
      <c r="A2" s="8"/>
      <c r="B2" s="354" t="s">
        <v>524</v>
      </c>
      <c r="C2" s="355"/>
      <c r="D2" s="355"/>
      <c r="E2" s="355"/>
      <c r="F2" s="355"/>
      <c r="G2" s="355"/>
      <c r="H2" s="9"/>
      <c r="I2" s="8"/>
    </row>
    <row r="3" spans="1:9" x14ac:dyDescent="0.25">
      <c r="A3" s="8"/>
      <c r="B3" s="8"/>
      <c r="C3" s="8"/>
      <c r="D3" s="9"/>
      <c r="E3" s="9"/>
      <c r="F3" s="9"/>
      <c r="G3" s="9"/>
      <c r="H3" s="9"/>
      <c r="I3" s="8"/>
    </row>
    <row r="4" spans="1:9" x14ac:dyDescent="0.25">
      <c r="A4" s="353" t="s">
        <v>101</v>
      </c>
      <c r="B4" s="353"/>
      <c r="C4" s="353"/>
      <c r="D4" s="353"/>
      <c r="E4" s="24"/>
      <c r="F4" s="8"/>
      <c r="G4" s="8"/>
      <c r="H4" s="9" t="s">
        <v>22</v>
      </c>
      <c r="I4" s="8"/>
    </row>
    <row r="5" spans="1:9" ht="30" customHeight="1" x14ac:dyDescent="0.25">
      <c r="A5" s="347" t="s">
        <v>23</v>
      </c>
      <c r="B5" s="348"/>
      <c r="C5" s="348"/>
      <c r="D5" s="349"/>
      <c r="E5" s="356" t="s">
        <v>25</v>
      </c>
      <c r="F5" s="349"/>
      <c r="G5" s="12" t="s">
        <v>26</v>
      </c>
      <c r="H5" s="12" t="s">
        <v>27</v>
      </c>
      <c r="I5" s="8"/>
    </row>
    <row r="6" spans="1:9" ht="30" customHeight="1" x14ac:dyDescent="0.25">
      <c r="A6" s="13" t="s">
        <v>28</v>
      </c>
      <c r="B6" s="21">
        <v>7</v>
      </c>
      <c r="C6" s="23" t="s">
        <v>176</v>
      </c>
      <c r="D6" s="18" t="s">
        <v>507</v>
      </c>
      <c r="E6" s="350" t="s">
        <v>508</v>
      </c>
      <c r="F6" s="351"/>
      <c r="G6" s="39">
        <v>450000</v>
      </c>
      <c r="H6" s="18"/>
      <c r="I6" s="8"/>
    </row>
    <row r="7" spans="1:9" ht="30" hidden="1" customHeight="1" x14ac:dyDescent="0.25">
      <c r="A7" s="13" t="s">
        <v>28</v>
      </c>
      <c r="B7" s="21"/>
      <c r="C7" s="23" t="s">
        <v>176</v>
      </c>
      <c r="D7" s="18"/>
      <c r="E7" s="350"/>
      <c r="F7" s="351"/>
      <c r="G7" s="39"/>
      <c r="H7" s="18"/>
      <c r="I7" s="8"/>
    </row>
    <row r="8" spans="1:9" ht="30" hidden="1" customHeight="1" x14ac:dyDescent="0.25">
      <c r="A8" s="13" t="s">
        <v>28</v>
      </c>
      <c r="B8" s="21"/>
      <c r="C8" s="23" t="s">
        <v>176</v>
      </c>
      <c r="D8" s="18"/>
      <c r="E8" s="350"/>
      <c r="F8" s="351"/>
      <c r="G8" s="39"/>
      <c r="H8" s="18"/>
      <c r="I8" s="8"/>
    </row>
    <row r="9" spans="1:9" ht="30" hidden="1" customHeight="1" x14ac:dyDescent="0.25">
      <c r="A9" s="13" t="s">
        <v>28</v>
      </c>
      <c r="B9" s="21"/>
      <c r="C9" s="23" t="s">
        <v>176</v>
      </c>
      <c r="D9" s="18"/>
      <c r="E9" s="350"/>
      <c r="F9" s="351"/>
      <c r="G9" s="39"/>
      <c r="H9" s="18"/>
      <c r="I9" s="8"/>
    </row>
    <row r="10" spans="1:9" ht="30" customHeight="1" x14ac:dyDescent="0.25">
      <c r="A10" s="347" t="s">
        <v>30</v>
      </c>
      <c r="B10" s="348"/>
      <c r="C10" s="348"/>
      <c r="D10" s="348"/>
      <c r="E10" s="348"/>
      <c r="F10" s="349"/>
      <c r="G10" s="39">
        <f>SUM(G6:G9)</f>
        <v>450000</v>
      </c>
      <c r="H10" s="18"/>
      <c r="I10" s="8"/>
    </row>
    <row r="11" spans="1:9" ht="13.5" customHeight="1" x14ac:dyDescent="0.25">
      <c r="A11" s="8"/>
      <c r="B11" s="8"/>
      <c r="C11" s="8"/>
      <c r="D11" s="8"/>
      <c r="E11" s="8"/>
      <c r="F11" s="8"/>
      <c r="G11" s="8"/>
      <c r="H11" s="8"/>
      <c r="I11" s="8"/>
    </row>
    <row r="12" spans="1:9" ht="13.5" customHeight="1" x14ac:dyDescent="0.25">
      <c r="A12" s="8"/>
      <c r="B12" s="8"/>
      <c r="C12" s="8"/>
      <c r="D12" s="8"/>
      <c r="E12" s="8"/>
      <c r="F12" s="8"/>
      <c r="G12" s="8"/>
      <c r="H12" s="8"/>
      <c r="I12" s="8"/>
    </row>
    <row r="13" spans="1:9" ht="13.5" customHeight="1" x14ac:dyDescent="0.25">
      <c r="A13" s="8"/>
      <c r="B13" s="8"/>
      <c r="C13" s="8"/>
      <c r="D13" s="352"/>
      <c r="E13" s="352"/>
      <c r="F13" s="352"/>
      <c r="G13" s="352"/>
      <c r="H13" s="352"/>
      <c r="I13" s="8"/>
    </row>
    <row r="14" spans="1:9" ht="19.5" customHeight="1" x14ac:dyDescent="0.25">
      <c r="A14" s="353" t="s">
        <v>102</v>
      </c>
      <c r="B14" s="353"/>
      <c r="C14" s="353"/>
      <c r="D14" s="353"/>
      <c r="E14" s="8"/>
      <c r="F14" s="8"/>
      <c r="G14" s="8"/>
      <c r="H14" s="9" t="s">
        <v>22</v>
      </c>
      <c r="I14" s="8"/>
    </row>
    <row r="15" spans="1:9" ht="30" customHeight="1" x14ac:dyDescent="0.25">
      <c r="A15" s="347" t="s">
        <v>23</v>
      </c>
      <c r="B15" s="348"/>
      <c r="C15" s="348"/>
      <c r="D15" s="349"/>
      <c r="E15" s="12" t="s">
        <v>32</v>
      </c>
      <c r="F15" s="12" t="s">
        <v>34</v>
      </c>
      <c r="G15" s="12" t="s">
        <v>26</v>
      </c>
      <c r="H15" s="12" t="s">
        <v>27</v>
      </c>
      <c r="I15" s="8"/>
    </row>
    <row r="16" spans="1:9" ht="45.4" customHeight="1" x14ac:dyDescent="0.25">
      <c r="A16" s="40" t="s">
        <v>28</v>
      </c>
      <c r="B16" s="24">
        <v>1</v>
      </c>
      <c r="C16" s="8" t="s">
        <v>176</v>
      </c>
      <c r="D16" s="14" t="s">
        <v>509</v>
      </c>
      <c r="E16" s="18" t="s">
        <v>510</v>
      </c>
      <c r="F16" s="302" t="s">
        <v>518</v>
      </c>
      <c r="G16" s="26">
        <f>59790-29990</f>
        <v>29800</v>
      </c>
      <c r="H16" s="308">
        <v>1</v>
      </c>
      <c r="I16" s="8"/>
    </row>
    <row r="17" spans="1:9" ht="45.4" hidden="1" customHeight="1" x14ac:dyDescent="0.25">
      <c r="A17" s="40"/>
      <c r="B17" s="24"/>
      <c r="C17" s="8"/>
      <c r="D17" s="14"/>
      <c r="E17" s="301" t="s">
        <v>519</v>
      </c>
      <c r="F17" s="299" t="s">
        <v>517</v>
      </c>
      <c r="G17" s="300">
        <v>0</v>
      </c>
      <c r="H17" s="308">
        <v>1</v>
      </c>
      <c r="I17" s="8"/>
    </row>
    <row r="18" spans="1:9" ht="45.4" customHeight="1" x14ac:dyDescent="0.25">
      <c r="A18" s="40"/>
      <c r="B18" s="24"/>
      <c r="C18" s="8"/>
      <c r="D18" s="14"/>
      <c r="E18" s="18" t="s">
        <v>510</v>
      </c>
      <c r="F18" s="309" t="s">
        <v>559</v>
      </c>
      <c r="G18" s="41">
        <f>13880-13880</f>
        <v>0</v>
      </c>
      <c r="H18" s="310"/>
      <c r="I18" s="8"/>
    </row>
    <row r="19" spans="1:9" ht="30" customHeight="1" x14ac:dyDescent="0.25">
      <c r="A19" s="16"/>
      <c r="B19" s="8"/>
      <c r="C19" s="8"/>
      <c r="D19" s="14"/>
      <c r="E19" s="14" t="s">
        <v>510</v>
      </c>
      <c r="F19" s="298" t="s">
        <v>515</v>
      </c>
      <c r="G19" s="37">
        <v>12220</v>
      </c>
      <c r="H19" s="308">
        <v>1</v>
      </c>
      <c r="I19" s="8"/>
    </row>
    <row r="20" spans="1:9" ht="30" customHeight="1" x14ac:dyDescent="0.25">
      <c r="A20" s="16"/>
      <c r="B20" s="8"/>
      <c r="C20" s="8"/>
      <c r="D20" s="37"/>
      <c r="E20" s="301" t="s">
        <v>510</v>
      </c>
      <c r="F20" s="299" t="s">
        <v>516</v>
      </c>
      <c r="G20" s="300">
        <v>12220</v>
      </c>
      <c r="H20" s="308">
        <v>1</v>
      </c>
      <c r="I20" s="8"/>
    </row>
    <row r="21" spans="1:9" ht="30" customHeight="1" x14ac:dyDescent="0.25">
      <c r="A21" s="16"/>
      <c r="B21" s="8"/>
      <c r="C21" s="8"/>
      <c r="D21" s="14"/>
      <c r="E21" s="23" t="s">
        <v>520</v>
      </c>
      <c r="F21" s="299" t="s">
        <v>521</v>
      </c>
      <c r="G21" s="300">
        <v>1500</v>
      </c>
      <c r="H21" s="308">
        <v>2</v>
      </c>
      <c r="I21" s="8"/>
    </row>
    <row r="22" spans="1:9" ht="30" customHeight="1" x14ac:dyDescent="0.25">
      <c r="A22" s="17"/>
      <c r="B22" s="23"/>
      <c r="C22" s="23"/>
      <c r="D22" s="18"/>
      <c r="E22" s="23"/>
      <c r="F22" s="33" t="s">
        <v>36</v>
      </c>
      <c r="G22" s="41">
        <f>SUM(G16:G21)</f>
        <v>55740</v>
      </c>
      <c r="H22" s="18"/>
      <c r="I22" s="8"/>
    </row>
    <row r="23" spans="1:9" ht="30" customHeight="1" x14ac:dyDescent="0.25">
      <c r="A23" s="40" t="s">
        <v>28</v>
      </c>
      <c r="B23" s="24">
        <v>4</v>
      </c>
      <c r="C23" s="8" t="s">
        <v>176</v>
      </c>
      <c r="D23" s="14" t="s">
        <v>511</v>
      </c>
      <c r="E23" s="18" t="s">
        <v>512</v>
      </c>
      <c r="F23" s="302" t="s">
        <v>522</v>
      </c>
      <c r="G23" s="26">
        <v>356387</v>
      </c>
      <c r="H23" s="308">
        <v>3</v>
      </c>
      <c r="I23" s="8"/>
    </row>
    <row r="24" spans="1:9" ht="30" customHeight="1" x14ac:dyDescent="0.25">
      <c r="A24" s="40"/>
      <c r="B24" s="24"/>
      <c r="C24" s="8"/>
      <c r="D24" s="14"/>
      <c r="E24" s="18" t="s">
        <v>523</v>
      </c>
      <c r="F24" s="302" t="s">
        <v>530</v>
      </c>
      <c r="G24" s="26">
        <v>9900</v>
      </c>
      <c r="H24" s="308">
        <v>4</v>
      </c>
      <c r="I24" s="8"/>
    </row>
    <row r="25" spans="1:9" ht="30" customHeight="1" x14ac:dyDescent="0.25">
      <c r="A25" s="17"/>
      <c r="B25" s="23"/>
      <c r="C25" s="23"/>
      <c r="D25" s="18"/>
      <c r="E25" s="23"/>
      <c r="F25" s="18" t="s">
        <v>36</v>
      </c>
      <c r="G25" s="26">
        <f>SUM(G23:G24)</f>
        <v>366287</v>
      </c>
      <c r="H25" s="18"/>
      <c r="I25" s="8"/>
    </row>
    <row r="26" spans="1:9" ht="30" customHeight="1" x14ac:dyDescent="0.25">
      <c r="A26" s="40" t="s">
        <v>28</v>
      </c>
      <c r="B26" s="24">
        <v>5</v>
      </c>
      <c r="C26" s="8" t="s">
        <v>176</v>
      </c>
      <c r="D26" s="14" t="s">
        <v>535</v>
      </c>
      <c r="E26" s="23" t="s">
        <v>513</v>
      </c>
      <c r="F26" s="299" t="s">
        <v>514</v>
      </c>
      <c r="G26" s="26">
        <v>8420</v>
      </c>
      <c r="H26" s="308">
        <v>5</v>
      </c>
      <c r="I26" s="8"/>
    </row>
    <row r="27" spans="1:9" ht="30" customHeight="1" x14ac:dyDescent="0.25">
      <c r="A27" s="17"/>
      <c r="B27" s="23"/>
      <c r="C27" s="23"/>
      <c r="D27" s="18"/>
      <c r="E27" s="23"/>
      <c r="F27" s="18" t="s">
        <v>36</v>
      </c>
      <c r="G27" s="26">
        <f>SUM(G26:G26)</f>
        <v>8420</v>
      </c>
      <c r="H27" s="18"/>
      <c r="I27" s="8"/>
    </row>
    <row r="28" spans="1:9" ht="30" customHeight="1" x14ac:dyDescent="0.25">
      <c r="A28" s="40" t="s">
        <v>28</v>
      </c>
      <c r="B28" s="24">
        <v>13</v>
      </c>
      <c r="C28" s="8" t="s">
        <v>176</v>
      </c>
      <c r="D28" s="14" t="s">
        <v>17</v>
      </c>
      <c r="E28" s="23"/>
      <c r="F28" s="305" t="s">
        <v>546</v>
      </c>
      <c r="G28" s="26">
        <v>880</v>
      </c>
      <c r="H28" s="308">
        <v>6</v>
      </c>
      <c r="I28" s="8"/>
    </row>
    <row r="29" spans="1:9" ht="30" customHeight="1" x14ac:dyDescent="0.25">
      <c r="A29" s="17"/>
      <c r="B29" s="23"/>
      <c r="C29" s="23"/>
      <c r="D29" s="18"/>
      <c r="E29" s="23"/>
      <c r="F29" s="18" t="s">
        <v>36</v>
      </c>
      <c r="G29" s="26">
        <f>SUM(G28:G28)</f>
        <v>880</v>
      </c>
      <c r="H29" s="18"/>
      <c r="I29" s="8"/>
    </row>
    <row r="30" spans="1:9" ht="30" customHeight="1" x14ac:dyDescent="0.25">
      <c r="A30" s="40" t="s">
        <v>28</v>
      </c>
      <c r="B30" s="24">
        <v>14</v>
      </c>
      <c r="C30" s="8" t="s">
        <v>176</v>
      </c>
      <c r="D30" s="14" t="s">
        <v>18</v>
      </c>
      <c r="E30" s="23"/>
      <c r="F30" s="305">
        <f>G30/450000</f>
        <v>4.1495555555555556E-2</v>
      </c>
      <c r="G30" s="26">
        <f>450000-431327</f>
        <v>18673</v>
      </c>
      <c r="H30" s="18"/>
      <c r="I30" s="8"/>
    </row>
    <row r="31" spans="1:9" ht="30" customHeight="1" x14ac:dyDescent="0.25">
      <c r="A31" s="17"/>
      <c r="B31" s="23"/>
      <c r="C31" s="23"/>
      <c r="D31" s="18"/>
      <c r="E31" s="23"/>
      <c r="F31" s="18" t="s">
        <v>36</v>
      </c>
      <c r="G31" s="26">
        <f>SUM(G30:G30)</f>
        <v>18673</v>
      </c>
      <c r="H31" s="18"/>
      <c r="I31" s="8"/>
    </row>
    <row r="32" spans="1:9" ht="30" customHeight="1" x14ac:dyDescent="0.25">
      <c r="A32" s="17"/>
      <c r="B32" s="23"/>
      <c r="C32" s="23"/>
      <c r="D32" s="23"/>
      <c r="E32" s="23"/>
      <c r="F32" s="18" t="s">
        <v>39</v>
      </c>
      <c r="G32" s="26">
        <f>SUM(G27,G25,G22,G29,G31)</f>
        <v>450000</v>
      </c>
      <c r="H32" s="18"/>
      <c r="I32" s="8"/>
    </row>
    <row r="33" spans="1:9" ht="19.5" customHeight="1" x14ac:dyDescent="0.25">
      <c r="A33" s="8"/>
      <c r="B33" s="8"/>
      <c r="C33" s="8"/>
      <c r="D33" s="8"/>
      <c r="E33" s="8"/>
      <c r="F33" s="8"/>
      <c r="G33" s="8"/>
      <c r="H33" s="8"/>
      <c r="I33" s="8"/>
    </row>
    <row r="34" spans="1:9" ht="19.5" customHeight="1" x14ac:dyDescent="0.25">
      <c r="A34" s="8"/>
      <c r="B34" s="8"/>
      <c r="C34" s="8"/>
      <c r="D34" s="8"/>
      <c r="E34" s="8"/>
      <c r="F34" s="8"/>
      <c r="G34" s="8"/>
      <c r="H34" s="8"/>
      <c r="I34" s="8"/>
    </row>
    <row r="35" spans="1:9" ht="19.5" customHeight="1" x14ac:dyDescent="0.25">
      <c r="A35" s="8"/>
      <c r="B35" s="8"/>
      <c r="C35" s="8"/>
      <c r="D35" s="8"/>
      <c r="E35" s="8"/>
      <c r="F35" s="8"/>
      <c r="G35" s="8"/>
      <c r="H35" s="8"/>
      <c r="I35" s="8"/>
    </row>
    <row r="36" spans="1:9" ht="19.5" customHeight="1" x14ac:dyDescent="0.25">
      <c r="A36" s="8"/>
      <c r="B36" s="8"/>
      <c r="C36" s="8"/>
      <c r="D36" s="8"/>
      <c r="E36" s="8"/>
      <c r="F36" s="8"/>
      <c r="G36" s="8"/>
      <c r="H36" s="8"/>
      <c r="I36" s="8"/>
    </row>
    <row r="37" spans="1:9" ht="19.5" customHeight="1" x14ac:dyDescent="0.25">
      <c r="A37" s="8"/>
      <c r="B37" s="8"/>
      <c r="C37" s="8"/>
      <c r="D37" s="8"/>
      <c r="E37" s="8"/>
      <c r="F37" s="8"/>
      <c r="G37" s="8"/>
      <c r="H37" s="8"/>
      <c r="I37" s="8"/>
    </row>
    <row r="38" spans="1:9" ht="19.5" customHeight="1" x14ac:dyDescent="0.25">
      <c r="A38" s="8"/>
      <c r="B38" s="8"/>
      <c r="C38" s="8"/>
      <c r="D38" s="8"/>
      <c r="E38" s="8"/>
      <c r="F38" s="8"/>
      <c r="G38" s="8"/>
      <c r="H38" s="8"/>
      <c r="I38" s="8"/>
    </row>
    <row r="39" spans="1:9" ht="19.5" customHeight="1" x14ac:dyDescent="0.25">
      <c r="A39" s="8"/>
      <c r="B39" s="8"/>
      <c r="C39" s="8"/>
      <c r="D39" s="8"/>
      <c r="E39" s="8"/>
      <c r="F39" s="8"/>
      <c r="G39" s="8"/>
      <c r="H39" s="8"/>
      <c r="I39"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mitsumori\見積書1　ぶどうの丘1.pdf" xr:uid="{8AF64D45-B18A-415E-808E-8DB543F37995}"/>
    <hyperlink ref="H19" r:id="rId2" display="mitsumori/見積書1　ぶどうの丘1.pdf" xr:uid="{C0CBA8CA-F0ED-4533-8634-D5486D6C451B}"/>
    <hyperlink ref="H20" r:id="rId3" display="mitsumori/見積書1　ぶどうの丘2.pdf" xr:uid="{5AFF46A8-02E8-409F-B5AA-DBCACC945E37}"/>
    <hyperlink ref="H24" r:id="rId4" display="mitsumori\見積書4　岩崎醸造.pdf" xr:uid="{5C84FF2F-45C2-49A1-A4DF-DA5C6821C827}"/>
    <hyperlink ref="H26" r:id="rId5" display="mitsumori\見積書5　ラクスル チラシ.pdf" xr:uid="{2AFAFFB9-53AC-481A-B03B-87B107E1CB25}"/>
    <hyperlink ref="H28" r:id="rId6" display="mitsumori\見積書6　振込手数料.pdf" xr:uid="{EF29969B-22A2-47A8-B92E-687C8D451A5F}"/>
    <hyperlink ref="H23" r:id="rId7" display="mitsumori\見積書3　出演承諾書.pdf" xr:uid="{3FE3D928-694E-4BC8-A149-3B685B85F4B9}"/>
    <hyperlink ref="H16:H20" r:id="rId8" display="mitsumori/見積書1　ぶどうの丘1.pdf" xr:uid="{0B72F6B7-1FB7-413E-B22C-ACCD9B1C72EC}"/>
    <hyperlink ref="H21" r:id="rId9" display="mitsumori\見積書2　看板.pdf" xr:uid="{BF19195A-5CF4-486F-8999-55D045C60CDB}"/>
    <hyperlink ref="H19:H20" r:id="rId10" display="mitsumori\見積書1　ぶどうの丘1.pdf" xr:uid="{EA3D257C-B7C3-411D-8F5C-A39F77E371D8}"/>
  </hyperlinks>
  <printOptions horizontalCentered="1"/>
  <pageMargins left="0.78740157480314965" right="0.78740157480314965" top="0.98425196850393704" bottom="0.55118110236220474" header="0.51181102362204722" footer="0.51181102362204722"/>
  <pageSetup paperSize="9" scale="91" orientation="portrait"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tabSelected="1" view="pageBreakPreview" zoomScaleNormal="100" zoomScaleSheetLayoutView="100" workbookViewId="0">
      <selection activeCell="A28" sqref="A28:H28"/>
    </sheetView>
  </sheetViews>
  <sheetFormatPr defaultColWidth="9" defaultRowHeight="12.75" x14ac:dyDescent="0.25"/>
  <cols>
    <col min="1" max="1" width="5.6640625" style="141" customWidth="1"/>
    <col min="2" max="2" width="27.6640625" style="141" bestFit="1" customWidth="1"/>
    <col min="3" max="3" width="28.3984375" style="141" customWidth="1"/>
    <col min="4" max="4" width="14.6640625" style="141" customWidth="1"/>
    <col min="5" max="5" width="10.6640625" style="141" customWidth="1"/>
    <col min="6" max="6" width="6.46484375" style="141" customWidth="1"/>
    <col min="7" max="7" width="22.6640625" style="141" customWidth="1"/>
    <col min="8" max="8" width="13.796875" style="141" customWidth="1"/>
    <col min="9" max="16384" width="9" style="141"/>
  </cols>
  <sheetData>
    <row r="1" spans="1:8" ht="21" x14ac:dyDescent="0.4">
      <c r="A1" s="180"/>
      <c r="B1" s="181"/>
      <c r="C1" s="181"/>
      <c r="D1" s="181"/>
      <c r="E1" s="181"/>
      <c r="F1" s="181"/>
      <c r="G1" s="181"/>
      <c r="H1" s="181" t="s">
        <v>464</v>
      </c>
    </row>
    <row r="2" spans="1:8" ht="16.149999999999999" x14ac:dyDescent="0.3">
      <c r="A2" s="357" t="s">
        <v>404</v>
      </c>
      <c r="B2" s="357"/>
      <c r="C2" s="357"/>
      <c r="D2" s="357"/>
      <c r="E2" s="357"/>
      <c r="F2" s="357"/>
      <c r="G2" s="357"/>
      <c r="H2" s="357"/>
    </row>
    <row r="3" spans="1:8" s="198" customFormat="1" x14ac:dyDescent="0.25">
      <c r="A3" s="358" t="s">
        <v>536</v>
      </c>
      <c r="B3" s="358"/>
      <c r="C3" s="358"/>
      <c r="D3" s="358"/>
      <c r="E3" s="358"/>
      <c r="F3" s="358"/>
      <c r="G3" s="358"/>
      <c r="H3" s="358"/>
    </row>
    <row r="4" spans="1:8" x14ac:dyDescent="0.25">
      <c r="A4" s="181"/>
      <c r="B4" s="181"/>
      <c r="C4" s="181"/>
      <c r="D4" s="181"/>
      <c r="E4" s="181"/>
      <c r="F4" s="181"/>
      <c r="G4" s="181"/>
      <c r="H4" s="181"/>
    </row>
    <row r="5" spans="1:8" x14ac:dyDescent="0.25">
      <c r="A5" s="361" t="s">
        <v>433</v>
      </c>
      <c r="B5" s="362"/>
      <c r="C5" s="362"/>
      <c r="D5" s="362"/>
      <c r="E5" s="363"/>
      <c r="F5" s="364" t="s">
        <v>40</v>
      </c>
      <c r="G5" s="362"/>
      <c r="H5" s="365"/>
    </row>
    <row r="6" spans="1:8" ht="19.149999999999999" thickBot="1" x14ac:dyDescent="0.3">
      <c r="A6" s="178" t="s">
        <v>432</v>
      </c>
      <c r="B6" s="42" t="s">
        <v>42</v>
      </c>
      <c r="C6" s="42" t="s">
        <v>167</v>
      </c>
      <c r="D6" s="42" t="s">
        <v>43</v>
      </c>
      <c r="E6" s="43" t="s">
        <v>364</v>
      </c>
      <c r="F6" s="44" t="s">
        <v>41</v>
      </c>
      <c r="G6" s="42" t="s">
        <v>42</v>
      </c>
      <c r="H6" s="42" t="s">
        <v>168</v>
      </c>
    </row>
    <row r="7" spans="1:8" ht="20.100000000000001" customHeight="1" thickTop="1" x14ac:dyDescent="0.25">
      <c r="A7" s="184">
        <v>1</v>
      </c>
      <c r="B7" s="182" t="s">
        <v>528</v>
      </c>
      <c r="C7" s="182" t="s">
        <v>551</v>
      </c>
      <c r="D7" s="193">
        <f>SUM('収益・費用明細書(様式3)'!G16:G20)</f>
        <v>54240</v>
      </c>
      <c r="E7" s="306">
        <v>46022</v>
      </c>
      <c r="F7" s="184"/>
      <c r="G7" s="182"/>
      <c r="H7" s="183"/>
    </row>
    <row r="8" spans="1:8" ht="20.100000000000001" customHeight="1" x14ac:dyDescent="0.25">
      <c r="A8" s="303">
        <v>2</v>
      </c>
      <c r="B8" s="182" t="s">
        <v>549</v>
      </c>
      <c r="C8" s="182" t="s">
        <v>550</v>
      </c>
      <c r="D8" s="193">
        <v>1500</v>
      </c>
      <c r="E8" s="306">
        <v>46022</v>
      </c>
      <c r="F8" s="303"/>
      <c r="G8" s="182"/>
      <c r="H8" s="183"/>
    </row>
    <row r="9" spans="1:8" ht="20.100000000000001" customHeight="1" x14ac:dyDescent="0.25">
      <c r="A9" s="184">
        <v>3</v>
      </c>
      <c r="B9" s="182" t="s">
        <v>537</v>
      </c>
      <c r="C9" s="182" t="s">
        <v>538</v>
      </c>
      <c r="D9" s="193">
        <v>356387</v>
      </c>
      <c r="E9" s="306">
        <v>46022</v>
      </c>
      <c r="F9" s="184"/>
      <c r="G9" s="182"/>
      <c r="H9" s="183"/>
    </row>
    <row r="10" spans="1:8" ht="20.100000000000001" customHeight="1" x14ac:dyDescent="0.25">
      <c r="A10" s="184">
        <v>4</v>
      </c>
      <c r="B10" s="182" t="s">
        <v>529</v>
      </c>
      <c r="C10" s="182" t="s">
        <v>531</v>
      </c>
      <c r="D10" s="193">
        <v>5500</v>
      </c>
      <c r="E10" s="306">
        <v>46022</v>
      </c>
      <c r="F10" s="184"/>
      <c r="G10" s="182"/>
      <c r="H10" s="183"/>
    </row>
    <row r="11" spans="1:8" ht="20.100000000000001" customHeight="1" x14ac:dyDescent="0.25">
      <c r="A11" s="184">
        <v>4</v>
      </c>
      <c r="B11" s="182" t="s">
        <v>572</v>
      </c>
      <c r="C11" s="182" t="s">
        <v>531</v>
      </c>
      <c r="D11" s="193">
        <v>4400</v>
      </c>
      <c r="E11" s="306">
        <v>46022</v>
      </c>
      <c r="F11" s="184"/>
      <c r="G11" s="182"/>
      <c r="H11" s="183"/>
    </row>
    <row r="12" spans="1:8" ht="20.100000000000001" customHeight="1" x14ac:dyDescent="0.25">
      <c r="A12" s="303">
        <v>5</v>
      </c>
      <c r="B12" s="182" t="s">
        <v>526</v>
      </c>
      <c r="C12" s="182" t="s">
        <v>527</v>
      </c>
      <c r="D12" s="193">
        <v>8420</v>
      </c>
      <c r="E12" s="306">
        <v>45939</v>
      </c>
      <c r="F12" s="303"/>
      <c r="G12" s="182"/>
      <c r="H12" s="183"/>
    </row>
    <row r="13" spans="1:8" ht="45.4" hidden="1" customHeight="1" x14ac:dyDescent="0.25">
      <c r="A13" s="184"/>
      <c r="B13" s="182"/>
      <c r="C13" s="182"/>
      <c r="D13" s="193"/>
      <c r="E13" s="185"/>
      <c r="F13" s="184"/>
      <c r="G13" s="182"/>
      <c r="H13" s="183"/>
    </row>
    <row r="14" spans="1:8" ht="20.100000000000001" hidden="1" customHeight="1" x14ac:dyDescent="0.25">
      <c r="A14" s="184"/>
      <c r="B14" s="182"/>
      <c r="C14" s="182"/>
      <c r="D14" s="193"/>
      <c r="E14" s="185"/>
      <c r="F14" s="184"/>
      <c r="G14" s="182"/>
      <c r="H14" s="183"/>
    </row>
    <row r="15" spans="1:8" ht="20.100000000000001" hidden="1" customHeight="1" x14ac:dyDescent="0.25">
      <c r="A15" s="184"/>
      <c r="B15" s="182"/>
      <c r="C15" s="182"/>
      <c r="D15" s="193"/>
      <c r="E15" s="185"/>
      <c r="F15" s="184"/>
      <c r="G15" s="182"/>
      <c r="H15" s="183"/>
    </row>
    <row r="16" spans="1:8" ht="20.100000000000001" hidden="1" customHeight="1" x14ac:dyDescent="0.25">
      <c r="A16" s="184"/>
      <c r="B16" s="182"/>
      <c r="C16" s="182"/>
      <c r="D16" s="193"/>
      <c r="E16" s="185"/>
      <c r="F16" s="184"/>
      <c r="G16" s="182"/>
      <c r="H16" s="183"/>
    </row>
    <row r="17" spans="1:8" ht="20.100000000000001" hidden="1" customHeight="1" x14ac:dyDescent="0.25">
      <c r="A17" s="184"/>
      <c r="B17" s="182"/>
      <c r="C17" s="182"/>
      <c r="D17" s="193"/>
      <c r="E17" s="185"/>
      <c r="F17" s="184"/>
      <c r="G17" s="182"/>
      <c r="H17" s="183"/>
    </row>
    <row r="18" spans="1:8" ht="20.100000000000001" hidden="1" customHeight="1" x14ac:dyDescent="0.25">
      <c r="A18" s="184"/>
      <c r="B18" s="182"/>
      <c r="C18" s="182"/>
      <c r="D18" s="193"/>
      <c r="E18" s="185"/>
      <c r="F18" s="184"/>
      <c r="G18" s="182"/>
      <c r="H18" s="183"/>
    </row>
    <row r="19" spans="1:8" ht="20.100000000000001" hidden="1" customHeight="1" x14ac:dyDescent="0.25">
      <c r="A19" s="184"/>
      <c r="B19" s="182"/>
      <c r="C19" s="182"/>
      <c r="D19" s="193"/>
      <c r="E19" s="185"/>
      <c r="F19" s="184"/>
      <c r="G19" s="182"/>
      <c r="H19" s="183"/>
    </row>
    <row r="20" spans="1:8" ht="20.100000000000001" hidden="1" customHeight="1" x14ac:dyDescent="0.25">
      <c r="A20" s="184"/>
      <c r="B20" s="182"/>
      <c r="C20" s="182"/>
      <c r="D20" s="193"/>
      <c r="E20" s="185"/>
      <c r="F20" s="184"/>
      <c r="G20" s="182"/>
      <c r="H20" s="183"/>
    </row>
    <row r="21" spans="1:8" ht="20.100000000000001" hidden="1" customHeight="1" x14ac:dyDescent="0.25">
      <c r="A21" s="184"/>
      <c r="B21" s="182"/>
      <c r="C21" s="182"/>
      <c r="D21" s="193"/>
      <c r="E21" s="185"/>
      <c r="F21" s="184"/>
      <c r="G21" s="182"/>
      <c r="H21" s="183"/>
    </row>
    <row r="22" spans="1:8" ht="20.100000000000001" hidden="1" customHeight="1" x14ac:dyDescent="0.25">
      <c r="A22" s="184"/>
      <c r="B22" s="182"/>
      <c r="C22" s="182"/>
      <c r="D22" s="193"/>
      <c r="E22" s="185"/>
      <c r="F22" s="184"/>
      <c r="G22" s="182"/>
      <c r="H22" s="183"/>
    </row>
    <row r="23" spans="1:8" ht="20.100000000000001" hidden="1" customHeight="1" x14ac:dyDescent="0.25">
      <c r="A23" s="184"/>
      <c r="B23" s="182"/>
      <c r="C23" s="182"/>
      <c r="D23" s="193"/>
      <c r="E23" s="185"/>
      <c r="F23" s="184"/>
      <c r="G23" s="182"/>
      <c r="H23" s="183"/>
    </row>
    <row r="24" spans="1:8" ht="20.100000000000001" hidden="1" customHeight="1" x14ac:dyDescent="0.25">
      <c r="A24" s="184"/>
      <c r="B24" s="182"/>
      <c r="C24" s="182"/>
      <c r="D24" s="193"/>
      <c r="E24" s="185"/>
      <c r="F24" s="184"/>
      <c r="G24" s="182"/>
      <c r="H24" s="183"/>
    </row>
    <row r="25" spans="1:8" ht="20.100000000000001" hidden="1" customHeight="1" x14ac:dyDescent="0.25">
      <c r="A25" s="184"/>
      <c r="B25" s="182"/>
      <c r="C25" s="182"/>
      <c r="D25" s="193"/>
      <c r="E25" s="185"/>
      <c r="F25" s="184"/>
      <c r="G25" s="182"/>
      <c r="H25" s="183"/>
    </row>
    <row r="26" spans="1:8" ht="20.100000000000001" hidden="1" customHeight="1" x14ac:dyDescent="0.25">
      <c r="A26" s="184"/>
      <c r="B26" s="182"/>
      <c r="C26" s="182"/>
      <c r="D26" s="194"/>
      <c r="E26" s="185"/>
      <c r="F26" s="184"/>
      <c r="G26" s="182"/>
      <c r="H26" s="183"/>
    </row>
    <row r="27" spans="1:8" ht="20.100000000000001" customHeight="1" x14ac:dyDescent="0.25">
      <c r="A27" s="358"/>
      <c r="B27" s="358"/>
      <c r="C27" s="176" t="s">
        <v>44</v>
      </c>
      <c r="D27" s="177">
        <f>SUM(D7:D26)</f>
        <v>430447</v>
      </c>
      <c r="E27" s="427"/>
      <c r="F27" s="181"/>
      <c r="G27" s="181"/>
      <c r="H27" s="186"/>
    </row>
    <row r="28" spans="1:8" ht="21" customHeight="1" x14ac:dyDescent="0.25">
      <c r="A28" s="366" t="s">
        <v>434</v>
      </c>
      <c r="B28" s="366"/>
      <c r="C28" s="366"/>
      <c r="D28" s="366"/>
      <c r="E28" s="366"/>
      <c r="F28" s="366"/>
      <c r="G28" s="366"/>
      <c r="H28" s="366"/>
    </row>
    <row r="29" spans="1:8" s="188" customFormat="1" ht="17.25" customHeight="1" x14ac:dyDescent="0.25">
      <c r="A29" s="192" t="s">
        <v>435</v>
      </c>
      <c r="B29" s="187"/>
      <c r="C29" s="187"/>
      <c r="D29" s="187"/>
      <c r="E29" s="187"/>
      <c r="F29" s="187"/>
      <c r="G29" s="187"/>
      <c r="H29" s="187"/>
    </row>
    <row r="30" spans="1:8" ht="17.25" customHeight="1" x14ac:dyDescent="0.3">
      <c r="A30" s="359" t="s">
        <v>360</v>
      </c>
      <c r="B30" s="360"/>
      <c r="C30" s="360"/>
      <c r="D30" s="360"/>
      <c r="E30" s="360"/>
      <c r="F30" s="360"/>
      <c r="G30" s="360"/>
      <c r="H30" s="360"/>
    </row>
    <row r="31" spans="1:8" ht="21" customHeight="1" x14ac:dyDescent="0.25">
      <c r="A31" s="189"/>
      <c r="B31" s="190"/>
      <c r="C31" s="190"/>
      <c r="D31" s="190"/>
      <c r="E31" s="190"/>
      <c r="F31" s="190"/>
      <c r="G31" s="190"/>
      <c r="H31" s="190"/>
    </row>
    <row r="32" spans="1:8" x14ac:dyDescent="0.25">
      <c r="A32" s="181"/>
      <c r="B32" s="181"/>
      <c r="C32" s="181"/>
      <c r="D32" s="181"/>
      <c r="E32" s="181"/>
      <c r="F32" s="181"/>
      <c r="G32" s="181"/>
      <c r="H32" s="181"/>
    </row>
    <row r="33" spans="1:8" ht="19.149999999999999" thickBot="1" x14ac:dyDescent="0.3">
      <c r="A33" s="179" t="s">
        <v>432</v>
      </c>
      <c r="B33" s="173" t="s">
        <v>45</v>
      </c>
      <c r="C33" s="173" t="s">
        <v>46</v>
      </c>
      <c r="D33" s="174" t="s">
        <v>175</v>
      </c>
      <c r="E33" s="175" t="s">
        <v>47</v>
      </c>
      <c r="F33" s="24"/>
      <c r="G33" s="181"/>
      <c r="H33" s="24"/>
    </row>
    <row r="34" spans="1:8" ht="20.100000000000001" customHeight="1" thickTop="1" x14ac:dyDescent="0.25">
      <c r="A34" s="20"/>
      <c r="B34" s="54" t="s">
        <v>541</v>
      </c>
      <c r="C34" s="54" t="s">
        <v>543</v>
      </c>
      <c r="D34" s="21" t="s">
        <v>542</v>
      </c>
      <c r="E34" s="195">
        <v>0</v>
      </c>
      <c r="F34" s="24"/>
      <c r="G34" s="181"/>
      <c r="H34" s="191"/>
    </row>
    <row r="35" spans="1:8" ht="20.100000000000001" customHeight="1" x14ac:dyDescent="0.25">
      <c r="A35" s="20"/>
      <c r="B35" s="54" t="s">
        <v>549</v>
      </c>
      <c r="C35" s="54" t="s">
        <v>552</v>
      </c>
      <c r="D35" s="21" t="s">
        <v>542</v>
      </c>
      <c r="E35" s="195">
        <v>0</v>
      </c>
      <c r="F35" s="24"/>
      <c r="G35" s="181"/>
      <c r="H35" s="191"/>
    </row>
    <row r="36" spans="1:8" ht="20.100000000000001" customHeight="1" x14ac:dyDescent="0.25">
      <c r="A36" s="20"/>
      <c r="B36" s="54" t="s">
        <v>528</v>
      </c>
      <c r="C36" s="54" t="s">
        <v>542</v>
      </c>
      <c r="D36" s="21" t="s">
        <v>542</v>
      </c>
      <c r="E36" s="195">
        <v>0</v>
      </c>
      <c r="F36" s="24"/>
      <c r="G36" s="181"/>
      <c r="H36" s="191"/>
    </row>
    <row r="37" spans="1:8" ht="20.100000000000001" customHeight="1" x14ac:dyDescent="0.25">
      <c r="A37" s="20"/>
      <c r="B37" s="54" t="s">
        <v>529</v>
      </c>
      <c r="C37" s="54" t="s">
        <v>542</v>
      </c>
      <c r="D37" s="21" t="s">
        <v>542</v>
      </c>
      <c r="E37" s="195">
        <v>0</v>
      </c>
      <c r="F37" s="24"/>
      <c r="G37" s="181"/>
      <c r="H37" s="191"/>
    </row>
    <row r="38" spans="1:8" ht="20.100000000000001" customHeight="1" x14ac:dyDescent="0.25">
      <c r="A38" s="20">
        <v>6</v>
      </c>
      <c r="B38" s="54" t="s">
        <v>544</v>
      </c>
      <c r="C38" s="54" t="s">
        <v>539</v>
      </c>
      <c r="D38" s="21" t="s">
        <v>540</v>
      </c>
      <c r="E38" s="195">
        <v>880</v>
      </c>
      <c r="F38" s="24"/>
      <c r="G38" s="181"/>
      <c r="H38" s="191"/>
    </row>
    <row r="39" spans="1:8" ht="19.899999999999999" hidden="1" customHeight="1" x14ac:dyDescent="0.25">
      <c r="A39" s="20"/>
      <c r="B39" s="54"/>
      <c r="C39" s="54"/>
      <c r="D39" s="21" t="s">
        <v>48</v>
      </c>
      <c r="E39" s="195"/>
      <c r="F39" s="24"/>
      <c r="G39" s="181"/>
      <c r="H39" s="191"/>
    </row>
    <row r="40" spans="1:8" ht="20.100000000000001" hidden="1" customHeight="1" x14ac:dyDescent="0.25">
      <c r="A40" s="20"/>
      <c r="B40" s="54"/>
      <c r="C40" s="54"/>
      <c r="D40" s="21" t="s">
        <v>48</v>
      </c>
      <c r="E40" s="195"/>
      <c r="F40" s="24"/>
      <c r="G40" s="181"/>
      <c r="H40" s="191"/>
    </row>
    <row r="41" spans="1:8" ht="20.100000000000001" hidden="1" customHeight="1" x14ac:dyDescent="0.25">
      <c r="A41" s="20"/>
      <c r="B41" s="54"/>
      <c r="C41" s="19"/>
      <c r="D41" s="21" t="s">
        <v>48</v>
      </c>
      <c r="E41" s="196"/>
      <c r="F41" s="24"/>
      <c r="G41" s="181"/>
      <c r="H41" s="191"/>
    </row>
    <row r="42" spans="1:8" ht="20.100000000000001" customHeight="1" x14ac:dyDescent="0.25">
      <c r="A42" s="181"/>
      <c r="B42" s="181"/>
      <c r="C42" s="181"/>
      <c r="D42" s="176" t="s">
        <v>49</v>
      </c>
      <c r="E42" s="197">
        <f>SUM(E34:E41)</f>
        <v>880</v>
      </c>
      <c r="F42" s="181"/>
      <c r="G42" s="181"/>
      <c r="H42" s="181"/>
    </row>
  </sheetData>
  <mergeCells count="7">
    <mergeCell ref="A2:H2"/>
    <mergeCell ref="A3:H3"/>
    <mergeCell ref="A30:H30"/>
    <mergeCell ref="A5:E5"/>
    <mergeCell ref="F5:H5"/>
    <mergeCell ref="A27:B27"/>
    <mergeCell ref="A28:H28"/>
  </mergeCells>
  <phoneticPr fontId="3"/>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79" zoomScaleNormal="100" zoomScaleSheetLayoutView="100" workbookViewId="0">
      <selection activeCell="M8" sqref="M8"/>
    </sheetView>
  </sheetViews>
  <sheetFormatPr defaultRowHeight="12.75" x14ac:dyDescent="0.25"/>
  <cols>
    <col min="1" max="1" width="3.6640625" customWidth="1"/>
    <col min="2" max="2" width="5" customWidth="1"/>
    <col min="3" max="3" width="6.796875" customWidth="1"/>
    <col min="4" max="4" width="9.33203125" customWidth="1"/>
    <col min="5" max="5" width="10.796875" customWidth="1"/>
    <col min="6" max="6" width="11.46484375" customWidth="1"/>
    <col min="7" max="7" width="10.46484375" customWidth="1"/>
    <col min="8" max="8" width="17.46484375" customWidth="1"/>
    <col min="9" max="9" width="13.33203125" customWidth="1"/>
    <col min="10" max="10" width="4.6640625" customWidth="1"/>
    <col min="11" max="15" width="15.1328125" customWidth="1"/>
    <col min="16" max="16" width="11.19921875" bestFit="1" customWidth="1"/>
    <col min="17" max="17" width="11.19921875" customWidth="1"/>
    <col min="18" max="20" width="14" customWidth="1"/>
  </cols>
  <sheetData>
    <row r="1" spans="1:15" ht="14.25" customHeight="1" x14ac:dyDescent="0.4">
      <c r="A1" s="152"/>
      <c r="C1" s="235"/>
      <c r="D1" s="235"/>
      <c r="E1" s="235"/>
      <c r="F1" s="235"/>
      <c r="G1" s="235"/>
      <c r="H1" s="235"/>
      <c r="I1" s="236" t="s">
        <v>465</v>
      </c>
      <c r="J1" s="237"/>
      <c r="O1" s="238" t="s">
        <v>172</v>
      </c>
    </row>
    <row r="2" spans="1:15" ht="14.25" x14ac:dyDescent="0.3">
      <c r="I2" s="238" t="s">
        <v>320</v>
      </c>
      <c r="K2" s="108" t="s">
        <v>321</v>
      </c>
    </row>
    <row r="3" spans="1:15" x14ac:dyDescent="0.25">
      <c r="J3" s="236"/>
      <c r="K3" s="239" t="s">
        <v>322</v>
      </c>
      <c r="L3" s="240"/>
      <c r="M3" s="240"/>
      <c r="N3" s="241"/>
    </row>
    <row r="4" spans="1:15" ht="13.15" thickBot="1" x14ac:dyDescent="0.3">
      <c r="A4" s="242" t="s">
        <v>419</v>
      </c>
      <c r="B4" s="242"/>
      <c r="C4" s="242"/>
      <c r="D4" s="242"/>
      <c r="E4" s="235"/>
      <c r="F4" s="235"/>
      <c r="G4" s="235"/>
      <c r="H4" s="368" t="s">
        <v>210</v>
      </c>
      <c r="I4" s="368"/>
      <c r="J4" s="236"/>
      <c r="K4" s="243" t="s">
        <v>323</v>
      </c>
      <c r="N4" s="244"/>
    </row>
    <row r="5" spans="1:15" ht="13.15" thickBot="1" x14ac:dyDescent="0.3">
      <c r="A5" s="369" t="s">
        <v>141</v>
      </c>
      <c r="B5" s="369"/>
      <c r="C5" s="369"/>
      <c r="D5" s="369"/>
      <c r="E5" s="235"/>
      <c r="F5" s="235"/>
      <c r="G5" s="235"/>
      <c r="H5" s="235"/>
      <c r="I5" s="235"/>
      <c r="J5" s="235"/>
      <c r="K5" s="245" t="s">
        <v>230</v>
      </c>
      <c r="L5" s="246" t="s">
        <v>226</v>
      </c>
      <c r="M5" s="247" t="s">
        <v>227</v>
      </c>
      <c r="N5" s="244"/>
    </row>
    <row r="6" spans="1:15" ht="13.15" thickBot="1" x14ac:dyDescent="0.3">
      <c r="A6" s="235"/>
      <c r="B6" s="235"/>
      <c r="C6" s="235"/>
      <c r="D6" s="235"/>
      <c r="E6" s="235"/>
      <c r="F6" s="235"/>
      <c r="G6" s="235"/>
      <c r="H6" s="235"/>
      <c r="I6" s="248" t="s">
        <v>225</v>
      </c>
      <c r="J6" s="235"/>
      <c r="K6" s="249">
        <v>320000</v>
      </c>
      <c r="L6" s="250">
        <f>IF(K6="","",IF(K6&lt;897900,ROUNDDOWN(K6/89.79%,0),ROUNDDOWN((K6-102100)/79.58%,0)))</f>
        <v>356387</v>
      </c>
      <c r="M6" s="250">
        <f>IF(K6="","",L6-K6)</f>
        <v>36387</v>
      </c>
      <c r="N6" s="244"/>
    </row>
    <row r="7" spans="1:15" ht="21" customHeight="1" x14ac:dyDescent="0.25">
      <c r="A7" s="370" t="s">
        <v>224</v>
      </c>
      <c r="B7" s="370"/>
      <c r="C7" s="370"/>
      <c r="D7" s="370"/>
      <c r="E7" s="370"/>
      <c r="F7" s="370"/>
      <c r="G7" s="370"/>
      <c r="H7" s="370"/>
      <c r="I7" s="371"/>
      <c r="J7" s="251"/>
      <c r="K7" s="252"/>
      <c r="L7" s="311"/>
      <c r="M7" s="253"/>
      <c r="N7" s="244"/>
      <c r="O7" s="254"/>
    </row>
    <row r="8" spans="1:15" ht="14.25" customHeight="1" thickBot="1" x14ac:dyDescent="0.3">
      <c r="A8" s="251"/>
      <c r="B8" s="251"/>
      <c r="C8" s="251"/>
      <c r="D8" s="251"/>
      <c r="E8" s="235"/>
      <c r="F8" s="235"/>
      <c r="G8" s="235"/>
      <c r="H8" s="235"/>
      <c r="I8" s="372"/>
      <c r="J8" s="235"/>
      <c r="K8" s="243" t="s">
        <v>324</v>
      </c>
      <c r="N8" s="244"/>
    </row>
    <row r="9" spans="1:15" ht="13.5" customHeight="1" thickBot="1" x14ac:dyDescent="0.3">
      <c r="A9" s="374" t="s">
        <v>479</v>
      </c>
      <c r="B9" s="374"/>
      <c r="C9" s="374"/>
      <c r="D9" s="374"/>
      <c r="E9" s="374"/>
      <c r="F9" s="374"/>
      <c r="G9" s="374"/>
      <c r="H9" s="374"/>
      <c r="I9" s="372"/>
      <c r="J9" s="255"/>
      <c r="K9" s="246" t="s">
        <v>226</v>
      </c>
      <c r="L9" s="245" t="s">
        <v>230</v>
      </c>
      <c r="M9" s="247" t="s">
        <v>227</v>
      </c>
      <c r="N9" s="244"/>
    </row>
    <row r="10" spans="1:15" ht="13.5" customHeight="1" thickBot="1" x14ac:dyDescent="0.3">
      <c r="A10" s="374"/>
      <c r="B10" s="374"/>
      <c r="C10" s="374"/>
      <c r="D10" s="374"/>
      <c r="E10" s="374"/>
      <c r="F10" s="374"/>
      <c r="G10" s="374"/>
      <c r="H10" s="374"/>
      <c r="I10" s="372"/>
      <c r="J10" s="255"/>
      <c r="K10" s="256"/>
      <c r="L10" s="250" t="str">
        <f>IF(K10="","",IF(K10&lt;1000000,ROUNDUP(K10*89.79%,0),ROUNDUP(K10*79.58%+102100,0)))</f>
        <v/>
      </c>
      <c r="M10" s="250" t="str">
        <f>IF(K10="","",K10-L10)</f>
        <v/>
      </c>
      <c r="N10" s="257"/>
    </row>
    <row r="11" spans="1:15" ht="13.5" customHeight="1" x14ac:dyDescent="0.25">
      <c r="A11" s="255"/>
      <c r="B11" s="255"/>
      <c r="C11" s="255"/>
      <c r="D11" s="255"/>
      <c r="E11" s="255"/>
      <c r="F11" s="255"/>
      <c r="G11" s="255"/>
      <c r="H11" s="255"/>
      <c r="I11" s="373"/>
      <c r="J11" s="255"/>
    </row>
    <row r="12" spans="1:15" ht="13.15" thickBot="1" x14ac:dyDescent="0.3">
      <c r="A12" s="367" t="s">
        <v>170</v>
      </c>
      <c r="B12" s="367"/>
      <c r="C12" s="367"/>
      <c r="D12" s="367"/>
      <c r="E12" s="367"/>
      <c r="F12" s="367"/>
      <c r="G12" s="367"/>
      <c r="H12" s="367"/>
      <c r="I12" s="367"/>
      <c r="J12" s="237"/>
      <c r="K12" s="258" t="s">
        <v>325</v>
      </c>
      <c r="L12" s="254"/>
      <c r="M12" s="254"/>
    </row>
    <row r="13" spans="1:15" ht="13.15" thickBot="1" x14ac:dyDescent="0.3">
      <c r="A13" s="235" t="s">
        <v>418</v>
      </c>
      <c r="B13" s="235"/>
      <c r="C13" s="378" t="s">
        <v>560</v>
      </c>
      <c r="D13" s="378"/>
      <c r="E13" s="378"/>
      <c r="F13" s="378"/>
      <c r="G13" s="378"/>
      <c r="H13" s="378"/>
      <c r="I13" s="235"/>
      <c r="J13" s="235"/>
      <c r="K13" s="246" t="s">
        <v>226</v>
      </c>
      <c r="L13" s="254"/>
      <c r="M13" s="254"/>
    </row>
    <row r="14" spans="1:15" ht="13.15" thickBot="1" x14ac:dyDescent="0.3">
      <c r="A14" s="235" t="s">
        <v>142</v>
      </c>
      <c r="B14" s="235"/>
      <c r="C14" s="377" t="s">
        <v>554</v>
      </c>
      <c r="D14" s="377"/>
      <c r="E14" s="377"/>
      <c r="F14" s="377"/>
      <c r="G14" s="235"/>
      <c r="H14" s="235"/>
      <c r="I14" s="235"/>
      <c r="J14" s="235"/>
      <c r="K14" s="249"/>
      <c r="L14" s="254"/>
      <c r="M14" s="254"/>
    </row>
    <row r="15" spans="1:15" x14ac:dyDescent="0.25">
      <c r="A15" s="235" t="s">
        <v>143</v>
      </c>
      <c r="B15" s="235"/>
      <c r="C15" s="367" t="s">
        <v>553</v>
      </c>
      <c r="D15" s="367"/>
      <c r="E15" s="367"/>
      <c r="F15" s="367"/>
      <c r="G15" s="235" t="s">
        <v>562</v>
      </c>
      <c r="H15" s="235"/>
      <c r="I15" s="235"/>
      <c r="J15" s="235"/>
    </row>
    <row r="16" spans="1:15" ht="13.15" thickBot="1" x14ac:dyDescent="0.3">
      <c r="A16" s="235" t="s">
        <v>144</v>
      </c>
      <c r="B16" s="235"/>
      <c r="C16" s="367" t="s">
        <v>528</v>
      </c>
      <c r="D16" s="367"/>
      <c r="E16" s="367"/>
      <c r="F16" s="367"/>
      <c r="G16" s="235"/>
      <c r="H16" s="235"/>
      <c r="I16" s="235"/>
      <c r="J16" s="235"/>
      <c r="K16" t="s">
        <v>229</v>
      </c>
    </row>
    <row r="17" spans="1:17" ht="13.15" customHeight="1" thickBot="1" x14ac:dyDescent="0.3">
      <c r="A17" s="259" t="s">
        <v>476</v>
      </c>
      <c r="B17" s="235"/>
      <c r="C17" s="367" t="s">
        <v>561</v>
      </c>
      <c r="D17" s="367"/>
      <c r="E17" s="379" t="s">
        <v>556</v>
      </c>
      <c r="F17" s="379"/>
      <c r="G17" s="379"/>
      <c r="H17" s="379"/>
      <c r="I17" s="379"/>
      <c r="J17" s="235"/>
      <c r="K17" s="260"/>
      <c r="L17" t="s">
        <v>326</v>
      </c>
    </row>
    <row r="18" spans="1:17" x14ac:dyDescent="0.25">
      <c r="A18" s="235" t="s">
        <v>327</v>
      </c>
      <c r="B18" s="235"/>
      <c r="C18" s="235"/>
      <c r="D18" s="235"/>
      <c r="E18" s="235"/>
      <c r="F18" s="235"/>
      <c r="G18" s="235"/>
      <c r="H18" s="235"/>
      <c r="I18" s="235"/>
      <c r="J18" s="261"/>
      <c r="L18" t="s">
        <v>232</v>
      </c>
    </row>
    <row r="19" spans="1:17" x14ac:dyDescent="0.25">
      <c r="J19" s="235"/>
    </row>
    <row r="20" spans="1:17" ht="13.15" thickBot="1" x14ac:dyDescent="0.3">
      <c r="A20" s="235" t="s">
        <v>403</v>
      </c>
      <c r="B20" s="235"/>
      <c r="D20" s="235" t="s">
        <v>145</v>
      </c>
      <c r="E20" s="235" t="s">
        <v>146</v>
      </c>
      <c r="F20" s="262" t="s">
        <v>147</v>
      </c>
      <c r="H20" s="235" t="s">
        <v>402</v>
      </c>
      <c r="I20" s="235"/>
      <c r="J20" s="235"/>
      <c r="K20" s="107" t="s">
        <v>228</v>
      </c>
    </row>
    <row r="21" spans="1:17" ht="13.15" thickBot="1" x14ac:dyDescent="0.3">
      <c r="A21" s="235" t="s">
        <v>401</v>
      </c>
      <c r="B21" s="235"/>
      <c r="C21" s="235"/>
      <c r="D21" s="377" t="s">
        <v>220</v>
      </c>
      <c r="E21" s="377"/>
      <c r="F21" s="235"/>
      <c r="G21" s="235"/>
      <c r="H21" s="235"/>
      <c r="I21" s="235"/>
      <c r="J21" s="235"/>
      <c r="K21" s="199" t="s">
        <v>237</v>
      </c>
      <c r="L21" s="380" t="s">
        <v>328</v>
      </c>
      <c r="M21" s="381"/>
    </row>
    <row r="22" spans="1:17" ht="13.15" thickBot="1" x14ac:dyDescent="0.3">
      <c r="A22" s="235"/>
      <c r="B22" s="235"/>
      <c r="C22" s="235"/>
      <c r="D22" s="235"/>
      <c r="E22" s="235"/>
      <c r="G22" s="235"/>
      <c r="H22" s="235"/>
      <c r="I22" s="235"/>
      <c r="J22" s="235"/>
      <c r="K22" s="200">
        <v>0</v>
      </c>
      <c r="L22" s="263" t="s">
        <v>233</v>
      </c>
      <c r="M22" s="264" t="s">
        <v>400</v>
      </c>
    </row>
    <row r="23" spans="1:17" ht="13.15" thickBot="1" x14ac:dyDescent="0.3">
      <c r="A23" s="235"/>
      <c r="B23" s="235" t="s">
        <v>148</v>
      </c>
      <c r="C23" s="235"/>
      <c r="D23" s="235"/>
      <c r="E23" s="235"/>
      <c r="F23" s="235"/>
      <c r="G23" s="235"/>
      <c r="H23" s="235"/>
      <c r="I23" s="235"/>
      <c r="J23" s="235"/>
      <c r="K23" s="200">
        <v>1</v>
      </c>
      <c r="L23" s="263" t="s">
        <v>329</v>
      </c>
      <c r="M23" s="264" t="s">
        <v>330</v>
      </c>
    </row>
    <row r="24" spans="1:17" ht="13.15" thickBot="1" x14ac:dyDescent="0.3">
      <c r="A24" s="235"/>
      <c r="B24" s="235"/>
      <c r="C24" s="235" t="s">
        <v>231</v>
      </c>
      <c r="D24" s="235"/>
      <c r="E24" s="265"/>
      <c r="F24" s="382">
        <f>IF(AND(K14="",L6="",K10=""),"",IF(OR(D21="１．個人契約",D21="３．その他(任意団体等）"),IF(K6="",K10,L6),K14))</f>
        <v>356387</v>
      </c>
      <c r="G24" s="382"/>
      <c r="H24" s="265" t="s">
        <v>399</v>
      </c>
      <c r="I24" s="235"/>
      <c r="J24" s="235"/>
      <c r="K24" s="200">
        <v>10000</v>
      </c>
      <c r="L24" s="263" t="s">
        <v>233</v>
      </c>
      <c r="M24" s="264" t="s">
        <v>331</v>
      </c>
      <c r="P24" s="253"/>
      <c r="Q24" s="253"/>
    </row>
    <row r="25" spans="1:17" ht="13.15" thickBot="1" x14ac:dyDescent="0.3">
      <c r="A25" s="266"/>
      <c r="B25" s="266"/>
      <c r="D25" s="267"/>
      <c r="E25" s="268" t="s">
        <v>398</v>
      </c>
      <c r="F25" s="383">
        <f>IF(F24="","",ROUNDDOWN(F24/1.1*0.1,0))</f>
        <v>32398</v>
      </c>
      <c r="G25" s="383"/>
      <c r="H25" s="268" t="s">
        <v>332</v>
      </c>
      <c r="I25" s="266"/>
      <c r="J25" s="266"/>
      <c r="K25" s="200">
        <v>1000000</v>
      </c>
      <c r="L25" s="263" t="s">
        <v>233</v>
      </c>
      <c r="M25" s="264" t="s">
        <v>333</v>
      </c>
    </row>
    <row r="26" spans="1:17" ht="13.15" thickBot="1" x14ac:dyDescent="0.3">
      <c r="A26" s="266"/>
      <c r="B26" s="266"/>
      <c r="D26" s="267"/>
      <c r="E26" s="268" t="s">
        <v>334</v>
      </c>
      <c r="F26" s="383">
        <f>IF(F24="","",IF(OR(D21="１．個人契約",D21="３．その他(任意団体等）"),IF(K6="",M10,M6),""))</f>
        <v>36387</v>
      </c>
      <c r="G26" s="383"/>
      <c r="H26" s="268" t="s">
        <v>397</v>
      </c>
      <c r="I26" s="266"/>
      <c r="J26" s="266"/>
      <c r="K26" s="200">
        <v>1000001</v>
      </c>
      <c r="L26" s="263" t="s">
        <v>234</v>
      </c>
      <c r="M26" s="264" t="s">
        <v>335</v>
      </c>
    </row>
    <row r="27" spans="1:17" ht="13.15" thickBot="1" x14ac:dyDescent="0.3">
      <c r="A27" s="266"/>
      <c r="B27" s="266"/>
      <c r="C27" s="266" t="s">
        <v>336</v>
      </c>
      <c r="D27" s="266"/>
      <c r="E27" s="383">
        <f>IF(F26="",F24,F24-F26)</f>
        <v>320000</v>
      </c>
      <c r="F27" s="384"/>
      <c r="G27" s="384"/>
      <c r="H27" s="265" t="s">
        <v>149</v>
      </c>
      <c r="I27" s="266"/>
      <c r="J27" s="266"/>
      <c r="K27" s="200">
        <v>2000000</v>
      </c>
      <c r="L27" s="263" t="s">
        <v>234</v>
      </c>
      <c r="M27" s="264" t="s">
        <v>337</v>
      </c>
    </row>
    <row r="28" spans="1:17" ht="13.15" thickBot="1" x14ac:dyDescent="0.3">
      <c r="A28" s="266"/>
      <c r="B28" s="266"/>
      <c r="C28" s="266"/>
      <c r="D28" s="266"/>
      <c r="E28" s="266"/>
      <c r="F28" s="266"/>
      <c r="G28" s="266"/>
      <c r="H28" s="266"/>
      <c r="I28" s="266"/>
      <c r="J28" s="266"/>
      <c r="K28" s="200">
        <v>2000001</v>
      </c>
      <c r="L28" s="269" t="s">
        <v>235</v>
      </c>
      <c r="M28" s="264" t="s">
        <v>338</v>
      </c>
    </row>
    <row r="29" spans="1:17" ht="13.15" thickBot="1" x14ac:dyDescent="0.3">
      <c r="A29" s="235"/>
      <c r="B29" s="235"/>
      <c r="C29" s="235" t="s">
        <v>415</v>
      </c>
      <c r="D29" s="236"/>
      <c r="E29" s="235" t="s">
        <v>150</v>
      </c>
      <c r="F29" s="235"/>
      <c r="G29" s="235" t="s">
        <v>484</v>
      </c>
      <c r="H29" s="235"/>
      <c r="I29" s="235" t="s">
        <v>416</v>
      </c>
      <c r="J29" s="235"/>
      <c r="K29" s="200">
        <v>3000000</v>
      </c>
      <c r="L29" s="269" t="s">
        <v>235</v>
      </c>
      <c r="M29" s="264" t="s">
        <v>339</v>
      </c>
    </row>
    <row r="30" spans="1:17" ht="13.15" thickBot="1" x14ac:dyDescent="0.3">
      <c r="A30" s="270"/>
      <c r="B30" s="270"/>
      <c r="C30" s="270"/>
      <c r="G30" s="270"/>
      <c r="H30" s="270"/>
      <c r="I30" s="270"/>
      <c r="J30" s="270"/>
      <c r="K30" s="200">
        <v>3000001</v>
      </c>
      <c r="L30" s="269" t="s">
        <v>236</v>
      </c>
      <c r="M30" s="264" t="s">
        <v>340</v>
      </c>
    </row>
    <row r="31" spans="1:17" ht="13.15" thickBot="1" x14ac:dyDescent="0.3">
      <c r="A31" s="266"/>
      <c r="B31" s="266"/>
      <c r="C31" s="235" t="s">
        <v>396</v>
      </c>
      <c r="D31" s="236"/>
      <c r="E31" s="235" t="s">
        <v>150</v>
      </c>
      <c r="F31" s="235"/>
      <c r="G31" s="235" t="s">
        <v>341</v>
      </c>
      <c r="H31" s="235"/>
      <c r="I31" s="235" t="s">
        <v>416</v>
      </c>
      <c r="J31" s="266"/>
      <c r="K31" s="200">
        <v>5000000</v>
      </c>
      <c r="L31" s="269" t="s">
        <v>236</v>
      </c>
      <c r="M31" s="264" t="s">
        <v>342</v>
      </c>
    </row>
    <row r="32" spans="1:17" x14ac:dyDescent="0.25">
      <c r="A32" s="235"/>
      <c r="B32" s="235"/>
      <c r="I32" s="235"/>
      <c r="J32" s="235"/>
      <c r="K32" t="s">
        <v>414</v>
      </c>
    </row>
    <row r="33" spans="1:18" x14ac:dyDescent="0.25">
      <c r="A33" s="270"/>
      <c r="B33" s="270"/>
      <c r="C33" s="271" t="s">
        <v>395</v>
      </c>
      <c r="D33" s="271"/>
      <c r="E33" s="271"/>
      <c r="F33" s="271"/>
      <c r="G33" s="271"/>
      <c r="H33" s="271"/>
      <c r="I33" s="235"/>
      <c r="J33" s="270"/>
      <c r="K33" s="107" t="s">
        <v>413</v>
      </c>
    </row>
    <row r="34" spans="1:18" x14ac:dyDescent="0.25">
      <c r="A34" s="235"/>
      <c r="B34" s="235"/>
      <c r="C34" s="375" t="s">
        <v>343</v>
      </c>
      <c r="D34" s="376"/>
      <c r="E34" s="376"/>
      <c r="F34" s="376"/>
      <c r="G34" s="376"/>
      <c r="H34" s="376"/>
      <c r="I34" s="272"/>
      <c r="J34" s="235"/>
      <c r="K34" s="107" t="s">
        <v>412</v>
      </c>
    </row>
    <row r="35" spans="1:18" ht="13.5" customHeight="1" x14ac:dyDescent="0.25">
      <c r="A35" s="235"/>
      <c r="B35" s="235"/>
      <c r="C35" s="376"/>
      <c r="D35" s="376"/>
      <c r="E35" s="376"/>
      <c r="F35" s="376"/>
      <c r="G35" s="376"/>
      <c r="H35" s="376"/>
      <c r="I35" s="271"/>
      <c r="J35" s="270"/>
      <c r="K35" s="107" t="s">
        <v>429</v>
      </c>
    </row>
    <row r="36" spans="1:18" x14ac:dyDescent="0.25">
      <c r="A36" s="235"/>
      <c r="B36" s="235"/>
      <c r="C36" s="376"/>
      <c r="D36" s="376"/>
      <c r="E36" s="376"/>
      <c r="F36" s="376"/>
      <c r="G36" s="376"/>
      <c r="H36" s="376"/>
      <c r="I36" s="235"/>
      <c r="J36" s="235"/>
      <c r="K36" s="107" t="s">
        <v>430</v>
      </c>
    </row>
    <row r="37" spans="1:18" ht="14.25" x14ac:dyDescent="0.25">
      <c r="A37" s="235"/>
      <c r="B37" s="235"/>
      <c r="C37" s="270"/>
      <c r="D37" s="270"/>
      <c r="E37" s="270"/>
      <c r="F37" s="270"/>
      <c r="G37" s="270"/>
      <c r="H37" s="270"/>
      <c r="J37" s="235"/>
      <c r="K37" s="107" t="s">
        <v>426</v>
      </c>
      <c r="L37" s="273"/>
      <c r="M37" s="273"/>
    </row>
    <row r="38" spans="1:18" ht="14.25" x14ac:dyDescent="0.25">
      <c r="A38" s="235"/>
      <c r="B38" s="235"/>
      <c r="C38" s="270"/>
      <c r="D38" s="270"/>
      <c r="E38" s="235"/>
      <c r="F38" s="235"/>
      <c r="G38" s="235"/>
      <c r="H38" s="235"/>
      <c r="I38" s="235"/>
      <c r="J38" s="235"/>
      <c r="K38" s="274" t="s">
        <v>427</v>
      </c>
      <c r="N38" s="273"/>
      <c r="R38" s="254"/>
    </row>
    <row r="39" spans="1:18" ht="14.25" x14ac:dyDescent="0.25">
      <c r="A39" s="235"/>
      <c r="B39" s="235"/>
      <c r="C39" s="235" t="s">
        <v>394</v>
      </c>
      <c r="D39" s="235"/>
      <c r="E39" s="235"/>
      <c r="F39" s="235"/>
      <c r="G39" s="235"/>
      <c r="H39" s="235"/>
      <c r="I39" s="235"/>
      <c r="J39" s="235"/>
      <c r="K39" s="107" t="s">
        <v>428</v>
      </c>
      <c r="O39" s="273"/>
    </row>
    <row r="40" spans="1:18" x14ac:dyDescent="0.25">
      <c r="A40" s="235"/>
      <c r="B40" s="235"/>
      <c r="C40" s="235"/>
      <c r="D40" s="382">
        <f>E27</f>
        <v>320000</v>
      </c>
      <c r="E40" s="386"/>
      <c r="F40" s="386"/>
      <c r="G40" s="265" t="s">
        <v>393</v>
      </c>
      <c r="H40" s="235"/>
      <c r="I40" s="235"/>
      <c r="J40" s="235"/>
    </row>
    <row r="41" spans="1:18" x14ac:dyDescent="0.25">
      <c r="A41" s="235"/>
      <c r="B41" s="235"/>
      <c r="C41" s="270"/>
      <c r="D41" s="270"/>
      <c r="E41" s="235"/>
      <c r="F41" s="235"/>
      <c r="G41" s="235"/>
      <c r="H41" s="235"/>
      <c r="I41" s="235"/>
      <c r="J41" s="235"/>
    </row>
    <row r="42" spans="1:18" x14ac:dyDescent="0.25">
      <c r="A42" s="235"/>
      <c r="B42" s="235"/>
      <c r="C42" s="367" t="s">
        <v>151</v>
      </c>
      <c r="D42" s="367"/>
      <c r="E42" s="235"/>
      <c r="F42" s="235"/>
      <c r="G42" s="262"/>
      <c r="H42" s="262"/>
      <c r="I42" s="235"/>
      <c r="J42" s="235"/>
    </row>
    <row r="43" spans="1:18" x14ac:dyDescent="0.25">
      <c r="A43" s="235"/>
      <c r="B43" s="235"/>
      <c r="C43" s="265" t="s">
        <v>152</v>
      </c>
      <c r="D43" s="265"/>
      <c r="E43" s="265" t="s">
        <v>563</v>
      </c>
      <c r="F43" s="265"/>
      <c r="G43" s="265"/>
      <c r="H43" s="235"/>
      <c r="I43" s="235"/>
      <c r="J43" s="235"/>
    </row>
    <row r="44" spans="1:18" x14ac:dyDescent="0.25">
      <c r="A44" s="235"/>
      <c r="B44" s="235"/>
      <c r="C44" s="275" t="s">
        <v>153</v>
      </c>
      <c r="D44" s="275"/>
      <c r="E44" s="265" t="s">
        <v>564</v>
      </c>
      <c r="F44" s="265"/>
      <c r="G44" s="265"/>
      <c r="H44" s="235"/>
      <c r="I44" s="235"/>
      <c r="J44" s="235"/>
    </row>
    <row r="45" spans="1:18" x14ac:dyDescent="0.25">
      <c r="A45" s="235"/>
      <c r="B45" s="235"/>
      <c r="C45" s="275" t="s">
        <v>565</v>
      </c>
      <c r="D45" s="275"/>
      <c r="E45" s="275" t="s">
        <v>391</v>
      </c>
      <c r="F45" s="387">
        <v>1487505</v>
      </c>
      <c r="G45" s="387"/>
      <c r="H45" s="235"/>
      <c r="I45" s="235"/>
      <c r="J45" s="235"/>
    </row>
    <row r="46" spans="1:18" x14ac:dyDescent="0.25">
      <c r="A46" s="266"/>
      <c r="B46" s="266"/>
      <c r="C46" s="275" t="s">
        <v>154</v>
      </c>
      <c r="D46" s="275"/>
      <c r="E46" s="388" t="s">
        <v>561</v>
      </c>
      <c r="F46" s="388"/>
      <c r="G46" s="388"/>
      <c r="H46" s="266"/>
      <c r="I46" s="266"/>
      <c r="J46" s="266"/>
    </row>
    <row r="47" spans="1:18" x14ac:dyDescent="0.25">
      <c r="A47" s="266"/>
      <c r="B47" s="266"/>
      <c r="C47" s="276" t="s">
        <v>447</v>
      </c>
      <c r="D47" s="277"/>
      <c r="E47" s="278"/>
      <c r="F47" s="278" t="s">
        <v>544</v>
      </c>
      <c r="G47" s="278"/>
      <c r="H47" s="266"/>
      <c r="I47" s="266"/>
      <c r="J47" s="266"/>
    </row>
    <row r="48" spans="1:18" x14ac:dyDescent="0.25">
      <c r="A48" s="235"/>
      <c r="B48" s="235"/>
      <c r="C48" s="235"/>
      <c r="D48" s="235"/>
      <c r="E48" s="235"/>
      <c r="F48" s="235"/>
      <c r="G48" s="235"/>
      <c r="H48" s="235"/>
      <c r="I48" s="235"/>
      <c r="J48" s="235"/>
    </row>
    <row r="49" spans="1:18" x14ac:dyDescent="0.25">
      <c r="A49" s="235"/>
      <c r="B49" s="235" t="s">
        <v>155</v>
      </c>
      <c r="C49" s="235"/>
      <c r="D49" s="235"/>
      <c r="E49" s="235" t="s">
        <v>505</v>
      </c>
      <c r="F49" s="235"/>
      <c r="G49" s="235"/>
      <c r="H49" s="235"/>
      <c r="I49" s="235"/>
      <c r="J49" s="235"/>
    </row>
    <row r="50" spans="1:18" x14ac:dyDescent="0.25">
      <c r="A50" s="235"/>
      <c r="B50" s="235"/>
      <c r="C50" s="235"/>
      <c r="D50" s="235"/>
      <c r="E50" s="235"/>
      <c r="F50" s="235"/>
      <c r="G50" s="235"/>
      <c r="H50" s="235"/>
      <c r="I50" s="235"/>
      <c r="J50" s="235"/>
    </row>
    <row r="51" spans="1:18" ht="14.25" x14ac:dyDescent="0.25">
      <c r="A51" s="235"/>
      <c r="B51" s="266"/>
      <c r="C51" s="266"/>
      <c r="D51" s="266"/>
      <c r="E51" s="266"/>
      <c r="F51" s="266"/>
      <c r="G51" s="266"/>
      <c r="H51" s="266"/>
      <c r="I51" s="266"/>
      <c r="J51" s="266"/>
      <c r="P51" s="273"/>
      <c r="Q51" s="273"/>
    </row>
    <row r="52" spans="1:18" ht="13.5" customHeight="1" x14ac:dyDescent="0.25">
      <c r="A52" s="235"/>
      <c r="B52" s="279" t="s">
        <v>390</v>
      </c>
      <c r="C52" s="389" t="s">
        <v>436</v>
      </c>
      <c r="D52" s="389"/>
      <c r="E52" s="389"/>
      <c r="F52" s="389"/>
      <c r="G52" s="389"/>
      <c r="H52" s="389"/>
      <c r="I52" s="389"/>
      <c r="J52" s="280"/>
    </row>
    <row r="53" spans="1:18" x14ac:dyDescent="0.25">
      <c r="A53" s="235"/>
      <c r="B53" s="281"/>
      <c r="C53" s="389"/>
      <c r="D53" s="389"/>
      <c r="E53" s="389"/>
      <c r="F53" s="389"/>
      <c r="G53" s="389"/>
      <c r="H53" s="389"/>
      <c r="I53" s="389"/>
      <c r="J53" s="280"/>
    </row>
    <row r="54" spans="1:18" ht="14.25" customHeight="1" x14ac:dyDescent="0.25">
      <c r="A54" s="235"/>
      <c r="B54" s="282" t="s">
        <v>389</v>
      </c>
      <c r="C54" s="390" t="s">
        <v>566</v>
      </c>
      <c r="D54" s="390"/>
      <c r="E54" s="390"/>
      <c r="F54" s="390"/>
      <c r="G54" s="390"/>
      <c r="H54" s="390"/>
      <c r="I54" s="390"/>
      <c r="J54" s="283"/>
    </row>
    <row r="55" spans="1:18" x14ac:dyDescent="0.25">
      <c r="A55" s="235"/>
      <c r="B55" s="282"/>
      <c r="C55" s="390"/>
      <c r="D55" s="390"/>
      <c r="E55" s="390"/>
      <c r="F55" s="390"/>
      <c r="G55" s="390"/>
      <c r="H55" s="390"/>
      <c r="I55" s="390"/>
      <c r="J55" s="283"/>
    </row>
    <row r="56" spans="1:18" x14ac:dyDescent="0.25">
      <c r="A56" s="235"/>
      <c r="B56" s="282"/>
      <c r="C56" s="390"/>
      <c r="D56" s="390"/>
      <c r="E56" s="390"/>
      <c r="F56" s="390"/>
      <c r="G56" s="390"/>
      <c r="H56" s="390"/>
      <c r="I56" s="390"/>
      <c r="J56" s="283"/>
    </row>
    <row r="57" spans="1:18" x14ac:dyDescent="0.25">
      <c r="A57" s="235"/>
      <c r="B57" s="284" t="s">
        <v>388</v>
      </c>
      <c r="C57" s="391" t="s">
        <v>567</v>
      </c>
      <c r="D57" s="391"/>
      <c r="E57" s="391"/>
      <c r="F57" s="391"/>
      <c r="G57" s="391"/>
      <c r="H57" s="391"/>
      <c r="I57" s="391"/>
      <c r="J57" s="280"/>
    </row>
    <row r="58" spans="1:18" x14ac:dyDescent="0.25">
      <c r="A58" s="235"/>
      <c r="B58" s="284"/>
      <c r="C58" s="285"/>
      <c r="D58" s="285"/>
      <c r="E58" s="285"/>
      <c r="F58" s="285"/>
      <c r="G58" s="285"/>
      <c r="H58" s="285"/>
      <c r="I58" s="285" t="s">
        <v>485</v>
      </c>
      <c r="J58" s="280"/>
    </row>
    <row r="59" spans="1:18" x14ac:dyDescent="0.25">
      <c r="A59" s="235"/>
      <c r="B59" s="286"/>
      <c r="C59" s="280"/>
      <c r="D59" s="280"/>
      <c r="E59" s="280"/>
      <c r="F59" s="280"/>
      <c r="G59" s="280"/>
      <c r="H59" s="280"/>
      <c r="I59" s="280"/>
      <c r="J59" s="280"/>
    </row>
    <row r="60" spans="1:18" x14ac:dyDescent="0.25">
      <c r="A60" s="235"/>
      <c r="B60" s="286"/>
      <c r="C60" s="280"/>
      <c r="D60" s="280"/>
      <c r="E60" s="280"/>
      <c r="F60" s="280"/>
      <c r="G60" s="280"/>
      <c r="H60" s="280"/>
      <c r="I60" s="287" t="s">
        <v>465</v>
      </c>
      <c r="J60" s="280"/>
    </row>
    <row r="61" spans="1:18" x14ac:dyDescent="0.25">
      <c r="A61" s="288"/>
      <c r="B61" s="289"/>
      <c r="C61" s="392" t="s">
        <v>386</v>
      </c>
      <c r="D61" s="392"/>
      <c r="E61" s="392"/>
      <c r="F61" s="392"/>
      <c r="G61" s="392"/>
      <c r="H61" s="392"/>
      <c r="I61" s="238" t="s">
        <v>320</v>
      </c>
      <c r="J61" s="289"/>
    </row>
    <row r="62" spans="1:18" x14ac:dyDescent="0.25">
      <c r="A62" s="280"/>
      <c r="B62" s="286"/>
      <c r="C62" s="280"/>
      <c r="D62" s="280"/>
      <c r="E62" s="280"/>
      <c r="F62" s="280"/>
      <c r="G62" s="280"/>
      <c r="H62" s="280"/>
      <c r="I62" s="280"/>
      <c r="J62" s="280"/>
    </row>
    <row r="63" spans="1:18" ht="14.25" customHeight="1" x14ac:dyDescent="0.25">
      <c r="A63" s="290"/>
      <c r="B63" s="282" t="s">
        <v>385</v>
      </c>
      <c r="C63" s="393" t="s">
        <v>438</v>
      </c>
      <c r="D63" s="390"/>
      <c r="E63" s="390"/>
      <c r="F63" s="390"/>
      <c r="G63" s="390"/>
      <c r="H63" s="390"/>
      <c r="I63" s="390"/>
      <c r="J63" s="283"/>
      <c r="R63" s="273"/>
    </row>
    <row r="64" spans="1:18" x14ac:dyDescent="0.25">
      <c r="A64" s="290"/>
      <c r="B64" s="282"/>
      <c r="C64" s="390"/>
      <c r="D64" s="390"/>
      <c r="E64" s="390"/>
      <c r="F64" s="390"/>
      <c r="G64" s="390"/>
      <c r="H64" s="390"/>
      <c r="I64" s="390"/>
      <c r="J64" s="283"/>
    </row>
    <row r="65" spans="1:10" x14ac:dyDescent="0.25">
      <c r="A65" s="290"/>
      <c r="B65" s="282"/>
      <c r="C65" s="390"/>
      <c r="D65" s="390"/>
      <c r="E65" s="390"/>
      <c r="F65" s="390"/>
      <c r="G65" s="390"/>
      <c r="H65" s="390"/>
      <c r="I65" s="390"/>
      <c r="J65" s="283"/>
    </row>
    <row r="66" spans="1:10" x14ac:dyDescent="0.25">
      <c r="B66" s="284" t="s">
        <v>384</v>
      </c>
      <c r="C66" s="394" t="s">
        <v>383</v>
      </c>
      <c r="D66" s="391"/>
      <c r="E66" s="391"/>
      <c r="F66" s="391"/>
      <c r="G66" s="391"/>
      <c r="H66" s="391"/>
      <c r="I66" s="391"/>
      <c r="J66" s="280"/>
    </row>
    <row r="67" spans="1:10" ht="13.5" customHeight="1" x14ac:dyDescent="0.25">
      <c r="B67" s="282" t="s">
        <v>382</v>
      </c>
      <c r="C67" s="389" t="s">
        <v>568</v>
      </c>
      <c r="D67" s="389"/>
      <c r="E67" s="389"/>
      <c r="F67" s="389"/>
      <c r="G67" s="389"/>
      <c r="H67" s="389"/>
      <c r="I67" s="389"/>
      <c r="J67" s="283"/>
    </row>
    <row r="68" spans="1:10" x14ac:dyDescent="0.25">
      <c r="A68" s="290"/>
      <c r="B68" s="282"/>
      <c r="C68" s="389"/>
      <c r="D68" s="389"/>
      <c r="E68" s="389"/>
      <c r="F68" s="389"/>
      <c r="G68" s="389"/>
      <c r="H68" s="389"/>
      <c r="I68" s="389"/>
      <c r="J68" s="283"/>
    </row>
    <row r="69" spans="1:10" ht="13.5" customHeight="1" x14ac:dyDescent="0.25">
      <c r="B69" s="282" t="s">
        <v>381</v>
      </c>
      <c r="C69" s="385" t="s">
        <v>439</v>
      </c>
      <c r="D69" s="385"/>
      <c r="E69" s="385"/>
      <c r="F69" s="385"/>
      <c r="G69" s="385"/>
      <c r="H69" s="385"/>
      <c r="I69" s="385"/>
      <c r="J69" s="283"/>
    </row>
    <row r="70" spans="1:10" x14ac:dyDescent="0.25">
      <c r="A70" s="290"/>
      <c r="B70" s="282"/>
      <c r="C70" s="385"/>
      <c r="D70" s="385"/>
      <c r="E70" s="385"/>
      <c r="F70" s="385"/>
      <c r="G70" s="385"/>
      <c r="H70" s="385"/>
      <c r="I70" s="385"/>
      <c r="J70" s="283"/>
    </row>
    <row r="71" spans="1:10" ht="13.5" customHeight="1" x14ac:dyDescent="0.25">
      <c r="B71" s="282" t="s">
        <v>380</v>
      </c>
      <c r="C71" s="385" t="s">
        <v>440</v>
      </c>
      <c r="D71" s="385"/>
      <c r="E71" s="385"/>
      <c r="F71" s="385"/>
      <c r="G71" s="385"/>
      <c r="H71" s="385"/>
      <c r="I71" s="385"/>
      <c r="J71" s="283"/>
    </row>
    <row r="72" spans="1:10" x14ac:dyDescent="0.25">
      <c r="A72" s="290"/>
      <c r="B72" s="282"/>
      <c r="C72" s="385"/>
      <c r="D72" s="385"/>
      <c r="E72" s="385"/>
      <c r="F72" s="385"/>
      <c r="G72" s="385"/>
      <c r="H72" s="385"/>
      <c r="I72" s="385"/>
      <c r="J72" s="283"/>
    </row>
    <row r="73" spans="1:10" x14ac:dyDescent="0.25">
      <c r="B73" s="282" t="s">
        <v>379</v>
      </c>
      <c r="C73" s="394" t="s">
        <v>378</v>
      </c>
      <c r="D73" s="394"/>
      <c r="E73" s="394"/>
      <c r="F73" s="394"/>
      <c r="G73" s="394"/>
      <c r="H73" s="394"/>
      <c r="I73" s="394"/>
      <c r="J73" s="280"/>
    </row>
    <row r="74" spans="1:10" ht="13.5" customHeight="1" x14ac:dyDescent="0.25">
      <c r="B74" s="282" t="s">
        <v>377</v>
      </c>
      <c r="C74" s="389" t="s">
        <v>569</v>
      </c>
      <c r="D74" s="389"/>
      <c r="E74" s="389"/>
      <c r="F74" s="389"/>
      <c r="G74" s="389"/>
      <c r="H74" s="389"/>
      <c r="I74" s="389"/>
      <c r="J74" s="283"/>
    </row>
    <row r="75" spans="1:10" x14ac:dyDescent="0.25">
      <c r="A75" s="290"/>
      <c r="B75" s="282"/>
      <c r="C75" s="389"/>
      <c r="D75" s="389"/>
      <c r="E75" s="389"/>
      <c r="F75" s="389"/>
      <c r="G75" s="389"/>
      <c r="H75" s="389"/>
      <c r="I75" s="389"/>
      <c r="J75" s="283"/>
    </row>
    <row r="76" spans="1:10" x14ac:dyDescent="0.25">
      <c r="A76" s="290"/>
      <c r="B76" s="282"/>
      <c r="C76" s="389"/>
      <c r="D76" s="389"/>
      <c r="E76" s="389"/>
      <c r="F76" s="389"/>
      <c r="G76" s="389"/>
      <c r="H76" s="389"/>
      <c r="I76" s="389"/>
      <c r="J76" s="283"/>
    </row>
    <row r="77" spans="1:10" ht="13.5" customHeight="1" x14ac:dyDescent="0.25">
      <c r="B77" s="291" t="s">
        <v>376</v>
      </c>
      <c r="C77" s="390" t="s">
        <v>570</v>
      </c>
      <c r="D77" s="390"/>
      <c r="E77" s="390"/>
      <c r="F77" s="390"/>
      <c r="G77" s="390"/>
      <c r="H77" s="390"/>
      <c r="I77" s="390"/>
      <c r="J77" s="283"/>
    </row>
    <row r="78" spans="1:10" x14ac:dyDescent="0.25">
      <c r="A78" s="290"/>
      <c r="B78" s="292"/>
      <c r="C78" s="390"/>
      <c r="D78" s="390"/>
      <c r="E78" s="390"/>
      <c r="F78" s="390"/>
      <c r="G78" s="390"/>
      <c r="H78" s="390"/>
      <c r="I78" s="390"/>
      <c r="J78" s="283"/>
    </row>
    <row r="79" spans="1:10" ht="21.75" customHeight="1" x14ac:dyDescent="0.25">
      <c r="A79" s="290"/>
      <c r="B79" s="292"/>
      <c r="C79" s="390"/>
      <c r="D79" s="390"/>
      <c r="E79" s="390"/>
      <c r="F79" s="390"/>
      <c r="G79" s="390"/>
      <c r="H79" s="390"/>
      <c r="I79" s="390"/>
      <c r="J79" s="283"/>
    </row>
    <row r="80" spans="1:10" x14ac:dyDescent="0.25">
      <c r="A80" s="395"/>
      <c r="B80" s="395"/>
      <c r="C80" s="395"/>
      <c r="D80" s="395"/>
      <c r="E80" s="395"/>
      <c r="F80" s="395"/>
      <c r="G80" s="395"/>
      <c r="H80" s="395"/>
      <c r="I80" s="280"/>
      <c r="J80" s="280"/>
    </row>
    <row r="81" spans="1:10" ht="13.5" customHeight="1" x14ac:dyDescent="0.25">
      <c r="B81" s="290" t="s">
        <v>375</v>
      </c>
      <c r="C81" s="385" t="s">
        <v>374</v>
      </c>
      <c r="D81" s="385"/>
      <c r="E81" s="385"/>
      <c r="F81" s="385"/>
      <c r="G81" s="385"/>
      <c r="H81" s="385"/>
      <c r="I81" s="385"/>
      <c r="J81" s="283"/>
    </row>
    <row r="82" spans="1:10" x14ac:dyDescent="0.25">
      <c r="A82" s="290"/>
      <c r="B82" s="290"/>
      <c r="C82" s="385"/>
      <c r="D82" s="385"/>
      <c r="E82" s="385"/>
      <c r="F82" s="385"/>
      <c r="G82" s="385"/>
      <c r="H82" s="385"/>
      <c r="I82" s="385"/>
      <c r="J82" s="283"/>
    </row>
    <row r="83" spans="1:10" x14ac:dyDescent="0.25">
      <c r="A83" s="290"/>
      <c r="B83" s="290"/>
      <c r="C83" s="385"/>
      <c r="D83" s="385"/>
      <c r="E83" s="385"/>
      <c r="F83" s="385"/>
      <c r="G83" s="385"/>
      <c r="H83" s="385"/>
      <c r="I83" s="385"/>
      <c r="J83" s="283"/>
    </row>
    <row r="84" spans="1:10" x14ac:dyDescent="0.25">
      <c r="A84" s="290"/>
      <c r="B84" s="290"/>
      <c r="C84" s="290"/>
      <c r="D84" s="290"/>
      <c r="E84" s="290"/>
      <c r="F84" s="290"/>
      <c r="G84" s="290"/>
      <c r="H84" s="290"/>
      <c r="I84" s="290"/>
      <c r="J84" s="290"/>
    </row>
    <row r="85" spans="1:10" ht="13.5" customHeight="1" x14ac:dyDescent="0.25">
      <c r="B85" s="290" t="s">
        <v>373</v>
      </c>
      <c r="C85" s="389" t="s">
        <v>571</v>
      </c>
      <c r="D85" s="389"/>
      <c r="E85" s="389"/>
      <c r="F85" s="389"/>
      <c r="G85" s="389"/>
      <c r="H85" s="389"/>
      <c r="I85" s="389"/>
      <c r="J85" s="283"/>
    </row>
    <row r="86" spans="1:10" x14ac:dyDescent="0.25">
      <c r="A86" s="290"/>
      <c r="B86" s="290"/>
      <c r="C86" s="389"/>
      <c r="D86" s="389"/>
      <c r="E86" s="389"/>
      <c r="F86" s="389"/>
      <c r="G86" s="389"/>
      <c r="H86" s="389"/>
      <c r="I86" s="389"/>
      <c r="J86" s="283"/>
    </row>
    <row r="87" spans="1:10" ht="25.9" customHeight="1" x14ac:dyDescent="0.25">
      <c r="A87" s="290"/>
      <c r="B87" s="290"/>
      <c r="C87" s="389"/>
      <c r="D87" s="389"/>
      <c r="E87" s="389"/>
      <c r="F87" s="389"/>
      <c r="G87" s="389"/>
      <c r="H87" s="389"/>
      <c r="I87" s="389"/>
      <c r="J87" s="283"/>
    </row>
    <row r="88" spans="1:10" x14ac:dyDescent="0.25">
      <c r="A88" s="266" t="s">
        <v>372</v>
      </c>
      <c r="B88" s="266" t="s">
        <v>372</v>
      </c>
      <c r="C88" s="280"/>
      <c r="D88" s="280"/>
      <c r="E88" s="280"/>
      <c r="F88" s="280"/>
      <c r="G88" s="266" t="s">
        <v>371</v>
      </c>
      <c r="H88" s="280"/>
      <c r="I88" s="280"/>
      <c r="J88" s="280"/>
    </row>
    <row r="89" spans="1:10" x14ac:dyDescent="0.25">
      <c r="A89" s="266" t="s">
        <v>370</v>
      </c>
      <c r="B89" s="266" t="s">
        <v>370</v>
      </c>
      <c r="C89" s="280"/>
      <c r="D89" s="280"/>
      <c r="E89" s="280"/>
      <c r="F89" s="280"/>
      <c r="G89" s="266" t="s">
        <v>369</v>
      </c>
      <c r="H89" s="280"/>
      <c r="I89" s="280"/>
      <c r="J89" s="280"/>
    </row>
    <row r="90" spans="1:10" x14ac:dyDescent="0.25">
      <c r="A90" s="266" t="s">
        <v>368</v>
      </c>
      <c r="B90" s="266" t="s">
        <v>368</v>
      </c>
      <c r="C90" s="280"/>
      <c r="D90" s="280"/>
      <c r="E90" s="280"/>
      <c r="F90" s="280"/>
      <c r="G90" s="266" t="s">
        <v>344</v>
      </c>
      <c r="H90" s="280"/>
      <c r="I90" s="280"/>
      <c r="J90" s="280"/>
    </row>
    <row r="91" spans="1:10" x14ac:dyDescent="0.25">
      <c r="A91" s="266" t="s">
        <v>367</v>
      </c>
      <c r="B91" s="266" t="s">
        <v>367</v>
      </c>
      <c r="E91" s="280"/>
      <c r="F91" s="280"/>
      <c r="G91" s="266" t="s">
        <v>486</v>
      </c>
      <c r="H91" s="280"/>
      <c r="I91" s="280"/>
      <c r="J91" s="280"/>
    </row>
    <row r="92" spans="1:10" x14ac:dyDescent="0.25">
      <c r="A92" s="280"/>
      <c r="B92" s="280"/>
      <c r="C92" s="280"/>
      <c r="D92" s="280"/>
      <c r="E92" s="280"/>
      <c r="F92" s="280"/>
      <c r="G92" s="280"/>
      <c r="H92" s="280"/>
      <c r="I92" s="280"/>
      <c r="J92" s="280"/>
    </row>
    <row r="93" spans="1:10" ht="13.5" customHeight="1" x14ac:dyDescent="0.25">
      <c r="B93" s="290" t="s">
        <v>366</v>
      </c>
      <c r="C93" s="389" t="s">
        <v>365</v>
      </c>
      <c r="D93" s="389"/>
      <c r="E93" s="389"/>
      <c r="F93" s="389"/>
      <c r="G93" s="389"/>
      <c r="H93" s="389"/>
      <c r="I93" s="389"/>
      <c r="J93" s="283"/>
    </row>
    <row r="94" spans="1:10" x14ac:dyDescent="0.25">
      <c r="A94" s="290"/>
      <c r="B94" s="290"/>
      <c r="C94" s="389"/>
      <c r="D94" s="389"/>
      <c r="E94" s="389"/>
      <c r="F94" s="389"/>
      <c r="G94" s="389"/>
      <c r="H94" s="389"/>
      <c r="I94" s="389"/>
      <c r="J94" s="283"/>
    </row>
    <row r="95" spans="1:10" x14ac:dyDescent="0.25">
      <c r="A95" s="290"/>
      <c r="B95" s="290"/>
      <c r="C95" s="389"/>
      <c r="D95" s="389"/>
      <c r="E95" s="389"/>
      <c r="F95" s="389"/>
      <c r="G95" s="389"/>
      <c r="H95" s="389"/>
      <c r="I95" s="389"/>
      <c r="J95" s="283"/>
    </row>
    <row r="96" spans="1:10" x14ac:dyDescent="0.25">
      <c r="A96" s="395"/>
      <c r="B96" s="395"/>
      <c r="C96" s="395"/>
      <c r="D96" s="395"/>
      <c r="E96" s="395"/>
      <c r="F96" s="395"/>
      <c r="G96" s="395"/>
      <c r="H96" s="395"/>
      <c r="I96" s="280"/>
      <c r="J96" s="280"/>
    </row>
    <row r="97" spans="1:10" ht="13.5" customHeight="1" x14ac:dyDescent="0.25">
      <c r="B97" s="290" t="s">
        <v>444</v>
      </c>
      <c r="C97" s="396" t="s">
        <v>445</v>
      </c>
      <c r="D97" s="396"/>
      <c r="E97" s="396"/>
      <c r="F97" s="396"/>
      <c r="G97" s="396"/>
      <c r="H97" s="396"/>
      <c r="I97" s="396"/>
    </row>
    <row r="98" spans="1:10" x14ac:dyDescent="0.25">
      <c r="B98" s="293"/>
      <c r="C98" s="396"/>
      <c r="D98" s="396"/>
      <c r="E98" s="396"/>
      <c r="F98" s="396"/>
      <c r="G98" s="396"/>
      <c r="H98" s="396"/>
      <c r="I98" s="396"/>
    </row>
    <row r="99" spans="1:10" ht="24" customHeight="1" x14ac:dyDescent="0.25">
      <c r="B99" s="293"/>
      <c r="C99" s="396"/>
      <c r="D99" s="396"/>
      <c r="E99" s="396"/>
      <c r="F99" s="396"/>
      <c r="G99" s="396"/>
      <c r="H99" s="396"/>
      <c r="I99" s="396"/>
    </row>
    <row r="100" spans="1:10" x14ac:dyDescent="0.25">
      <c r="A100" s="280"/>
      <c r="B100" s="286"/>
      <c r="C100" s="280"/>
      <c r="D100" s="280"/>
      <c r="E100" s="280"/>
      <c r="F100" s="280"/>
      <c r="G100" s="280"/>
      <c r="H100" s="280"/>
      <c r="I100" s="280"/>
      <c r="J100" s="280"/>
    </row>
    <row r="101" spans="1:10" ht="13.5" customHeight="1" x14ac:dyDescent="0.25">
      <c r="B101" s="290" t="s">
        <v>421</v>
      </c>
      <c r="C101" s="390" t="s">
        <v>446</v>
      </c>
      <c r="D101" s="390"/>
      <c r="E101" s="390"/>
      <c r="F101" s="390"/>
      <c r="G101" s="390"/>
      <c r="H101" s="390"/>
      <c r="I101" s="390"/>
      <c r="J101" s="283"/>
    </row>
    <row r="102" spans="1:10" x14ac:dyDescent="0.25">
      <c r="A102" s="290"/>
      <c r="B102" s="290"/>
      <c r="C102" s="390"/>
      <c r="D102" s="390"/>
      <c r="E102" s="390"/>
      <c r="F102" s="390"/>
      <c r="G102" s="390"/>
      <c r="H102" s="390"/>
      <c r="I102" s="390"/>
      <c r="J102" s="283"/>
    </row>
    <row r="103" spans="1:10" x14ac:dyDescent="0.25">
      <c r="A103" s="266"/>
      <c r="B103" s="266"/>
      <c r="C103" s="266"/>
      <c r="D103" s="266"/>
      <c r="E103" s="266"/>
      <c r="F103" s="266"/>
      <c r="G103" s="266"/>
      <c r="H103" s="266"/>
      <c r="I103" s="266"/>
      <c r="J103" s="266"/>
    </row>
    <row r="104" spans="1:10" ht="13.5" customHeight="1" x14ac:dyDescent="0.25">
      <c r="B104" s="294" t="s">
        <v>423</v>
      </c>
      <c r="C104" s="399" t="s">
        <v>422</v>
      </c>
      <c r="D104" s="399"/>
      <c r="E104" s="399"/>
      <c r="F104" s="399"/>
      <c r="G104" s="399"/>
      <c r="H104" s="399"/>
      <c r="I104" s="399"/>
      <c r="J104" s="295"/>
    </row>
    <row r="105" spans="1:10" x14ac:dyDescent="0.25">
      <c r="A105" s="294"/>
      <c r="B105" s="294"/>
      <c r="C105" s="399"/>
      <c r="D105" s="399"/>
      <c r="E105" s="399"/>
      <c r="F105" s="399"/>
      <c r="G105" s="399"/>
      <c r="H105" s="399"/>
      <c r="I105" s="399"/>
      <c r="J105" s="295"/>
    </row>
    <row r="106" spans="1:10" x14ac:dyDescent="0.25">
      <c r="A106" s="294"/>
      <c r="B106" s="294"/>
      <c r="C106" s="295"/>
      <c r="D106" s="295"/>
      <c r="E106" s="295"/>
      <c r="F106" s="295"/>
      <c r="G106" s="295"/>
      <c r="H106" s="295"/>
      <c r="I106" s="295"/>
      <c r="J106" s="295"/>
    </row>
    <row r="107" spans="1:10" ht="13.5" customHeight="1" x14ac:dyDescent="0.25">
      <c r="A107" s="294"/>
      <c r="B107" s="294" t="s">
        <v>487</v>
      </c>
      <c r="C107" s="399" t="s">
        <v>488</v>
      </c>
      <c r="D107" s="399"/>
      <c r="E107" s="399"/>
      <c r="F107" s="399"/>
      <c r="G107" s="399"/>
      <c r="H107" s="399"/>
      <c r="I107" s="399"/>
      <c r="J107" s="295"/>
    </row>
    <row r="108" spans="1:10" x14ac:dyDescent="0.25">
      <c r="A108" s="294"/>
      <c r="B108" s="294"/>
      <c r="C108" s="399"/>
      <c r="D108" s="399"/>
      <c r="E108" s="399"/>
      <c r="F108" s="399"/>
      <c r="G108" s="399"/>
      <c r="H108" s="399"/>
      <c r="I108" s="399"/>
      <c r="J108" s="295"/>
    </row>
    <row r="109" spans="1:10" ht="32.25" customHeight="1" x14ac:dyDescent="0.25">
      <c r="A109" s="296"/>
      <c r="B109" s="266"/>
      <c r="C109" s="399"/>
      <c r="D109" s="399"/>
      <c r="E109" s="399"/>
      <c r="F109" s="399"/>
      <c r="G109" s="399"/>
      <c r="H109" s="399"/>
      <c r="I109" s="399"/>
      <c r="J109" s="266"/>
    </row>
    <row r="110" spans="1:10" x14ac:dyDescent="0.25">
      <c r="A110" s="296"/>
      <c r="B110" s="266"/>
      <c r="C110" s="297" t="s">
        <v>389</v>
      </c>
      <c r="D110" s="266" t="s">
        <v>489</v>
      </c>
      <c r="E110" s="266"/>
      <c r="F110" s="266"/>
      <c r="G110" s="266" t="s">
        <v>490</v>
      </c>
      <c r="H110" s="266"/>
      <c r="I110" s="266"/>
      <c r="J110" s="266"/>
    </row>
    <row r="111" spans="1:10" x14ac:dyDescent="0.25">
      <c r="A111" s="296"/>
      <c r="B111" s="266"/>
      <c r="C111" s="297" t="s">
        <v>491</v>
      </c>
      <c r="D111" s="266" t="s">
        <v>492</v>
      </c>
      <c r="E111" s="266"/>
      <c r="F111" s="266"/>
      <c r="G111" s="266" t="s">
        <v>493</v>
      </c>
      <c r="H111" s="266"/>
      <c r="I111" s="266"/>
      <c r="J111" s="266"/>
    </row>
    <row r="112" spans="1:10" x14ac:dyDescent="0.25">
      <c r="A112" s="296"/>
      <c r="B112" s="266"/>
      <c r="C112" s="297" t="s">
        <v>494</v>
      </c>
      <c r="D112" s="266" t="s">
        <v>495</v>
      </c>
      <c r="E112" s="266"/>
      <c r="F112" s="266"/>
      <c r="G112" s="266" t="s">
        <v>496</v>
      </c>
      <c r="H112" s="266"/>
      <c r="I112" s="266"/>
      <c r="J112" s="266"/>
    </row>
    <row r="113" spans="1:10" x14ac:dyDescent="0.25">
      <c r="A113" s="296"/>
      <c r="B113" s="266"/>
      <c r="C113" s="297" t="s">
        <v>497</v>
      </c>
      <c r="D113" s="266" t="s">
        <v>498</v>
      </c>
      <c r="E113" s="266"/>
      <c r="F113" s="266"/>
      <c r="G113" s="266" t="s">
        <v>499</v>
      </c>
      <c r="H113" s="266"/>
      <c r="I113" s="266"/>
      <c r="J113" s="266"/>
    </row>
    <row r="114" spans="1:10" x14ac:dyDescent="0.25">
      <c r="A114" s="296"/>
      <c r="B114" s="266"/>
      <c r="C114" s="266"/>
      <c r="D114" s="266"/>
      <c r="E114" s="266"/>
      <c r="F114" s="266"/>
      <c r="G114" s="266"/>
      <c r="H114" s="266"/>
      <c r="I114" s="266"/>
      <c r="J114" s="266"/>
    </row>
    <row r="115" spans="1:10" x14ac:dyDescent="0.25">
      <c r="B115" s="266" t="s">
        <v>500</v>
      </c>
      <c r="C115" s="400" t="s">
        <v>424</v>
      </c>
      <c r="D115" s="400"/>
      <c r="E115" s="400"/>
      <c r="F115" s="400"/>
      <c r="G115" s="400"/>
      <c r="H115" s="400"/>
      <c r="I115" s="400"/>
      <c r="J115" s="266"/>
    </row>
    <row r="116" spans="1:10" x14ac:dyDescent="0.25">
      <c r="A116" s="296"/>
      <c r="B116" s="266"/>
      <c r="C116" s="266"/>
      <c r="D116" s="266"/>
      <c r="E116" s="266"/>
      <c r="F116" s="266"/>
      <c r="G116" s="266"/>
      <c r="H116" s="266"/>
      <c r="I116" s="266"/>
      <c r="J116" s="266"/>
    </row>
    <row r="117" spans="1:10" x14ac:dyDescent="0.25">
      <c r="A117" s="266"/>
      <c r="B117" s="296" t="s">
        <v>501</v>
      </c>
      <c r="C117" s="401" t="s">
        <v>425</v>
      </c>
      <c r="D117" s="401"/>
      <c r="E117" s="401"/>
      <c r="F117" s="401"/>
      <c r="G117" s="401"/>
      <c r="H117" s="401"/>
      <c r="I117" s="401"/>
      <c r="J117" s="266"/>
    </row>
    <row r="118" spans="1:10" x14ac:dyDescent="0.25">
      <c r="A118" s="266"/>
      <c r="B118" s="266"/>
      <c r="C118" s="266"/>
      <c r="D118" s="266"/>
      <c r="E118" s="266"/>
      <c r="F118" s="266"/>
      <c r="G118" s="266"/>
      <c r="H118" s="266"/>
      <c r="I118" s="266"/>
      <c r="J118" s="266"/>
    </row>
    <row r="119" spans="1:10" x14ac:dyDescent="0.25">
      <c r="A119" s="259" t="s">
        <v>475</v>
      </c>
      <c r="B119" s="266"/>
      <c r="C119" s="266"/>
      <c r="D119" s="266"/>
      <c r="E119" s="266"/>
      <c r="F119" s="266"/>
      <c r="G119" s="266"/>
      <c r="H119" s="266"/>
      <c r="I119" s="266"/>
      <c r="J119" s="235"/>
    </row>
    <row r="120" spans="1:10" x14ac:dyDescent="0.25">
      <c r="A120" s="235" t="s">
        <v>156</v>
      </c>
      <c r="B120" s="367" t="s">
        <v>222</v>
      </c>
      <c r="C120" s="367"/>
      <c r="D120" s="377"/>
      <c r="E120" s="377"/>
      <c r="F120" s="377"/>
      <c r="G120" s="377"/>
      <c r="H120" s="235"/>
      <c r="I120" s="235"/>
      <c r="J120" s="235"/>
    </row>
    <row r="121" spans="1:10" x14ac:dyDescent="0.25">
      <c r="A121" s="235"/>
      <c r="B121" s="398"/>
      <c r="C121" s="398"/>
      <c r="D121" s="402"/>
      <c r="E121" s="402"/>
      <c r="F121" s="402"/>
      <c r="G121" s="402"/>
      <c r="H121" s="235"/>
      <c r="I121" s="235"/>
      <c r="J121" s="235"/>
    </row>
    <row r="122" spans="1:10" x14ac:dyDescent="0.25">
      <c r="B122" s="397" t="s">
        <v>223</v>
      </c>
      <c r="C122" s="397"/>
      <c r="D122" s="397"/>
      <c r="E122" s="397"/>
      <c r="F122" s="397"/>
      <c r="G122" s="397" t="s">
        <v>160</v>
      </c>
      <c r="H122" s="235"/>
      <c r="J122" s="235"/>
    </row>
    <row r="123" spans="1:10" x14ac:dyDescent="0.25">
      <c r="A123" s="235" t="s">
        <v>157</v>
      </c>
      <c r="B123" s="398"/>
      <c r="C123" s="398"/>
      <c r="D123" s="398"/>
      <c r="E123" s="398"/>
      <c r="F123" s="398"/>
      <c r="G123" s="398"/>
      <c r="H123" s="235"/>
      <c r="I123" s="235"/>
    </row>
    <row r="124" spans="1:10" x14ac:dyDescent="0.25">
      <c r="A124" s="235"/>
      <c r="B124" s="293"/>
      <c r="C124" s="293"/>
      <c r="D124" s="293"/>
      <c r="E124" s="293"/>
      <c r="F124" s="293"/>
      <c r="G124" s="293"/>
      <c r="H124" s="293"/>
      <c r="I124" s="293"/>
      <c r="J124" s="235"/>
    </row>
    <row r="128" spans="1:10" ht="13.5" customHeight="1" x14ac:dyDescent="0.25"/>
  </sheetData>
  <mergeCells count="51">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4:F14"/>
    <mergeCell ref="C15:F15"/>
    <mergeCell ref="D21:E21"/>
    <mergeCell ref="C13:H13"/>
    <mergeCell ref="C16:F16"/>
    <mergeCell ref="C17:D17"/>
    <mergeCell ref="E17:I17"/>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91C90-87F3-4157-9B3D-48FD25FD47DD}">
  <sheetPr>
    <pageSetUpPr fitToPage="1"/>
  </sheetPr>
  <dimension ref="A1:R128"/>
  <sheetViews>
    <sheetView zoomScaleNormal="100" zoomScaleSheetLayoutView="100" workbookViewId="0">
      <selection activeCell="C14" sqref="C14:I18"/>
    </sheetView>
  </sheetViews>
  <sheetFormatPr defaultRowHeight="12.75" x14ac:dyDescent="0.25"/>
  <cols>
    <col min="1" max="1" width="3.6640625" customWidth="1"/>
    <col min="2" max="2" width="5" customWidth="1"/>
    <col min="3" max="3" width="6.796875" customWidth="1"/>
    <col min="4" max="4" width="9.33203125" customWidth="1"/>
    <col min="5" max="5" width="10.796875" customWidth="1"/>
    <col min="6" max="6" width="11.46484375" customWidth="1"/>
    <col min="7" max="7" width="10.46484375" customWidth="1"/>
    <col min="8" max="8" width="17.46484375" customWidth="1"/>
    <col min="9" max="9" width="13.33203125" customWidth="1"/>
    <col min="10" max="10" width="4.6640625" customWidth="1"/>
    <col min="11" max="15" width="15.1328125" customWidth="1"/>
    <col min="16" max="16" width="11.19921875" bestFit="1" customWidth="1"/>
    <col min="17" max="17" width="11.19921875" customWidth="1"/>
    <col min="18" max="20" width="14" customWidth="1"/>
  </cols>
  <sheetData>
    <row r="1" spans="1:15" ht="14.25" customHeight="1" x14ac:dyDescent="0.4">
      <c r="A1" s="152"/>
      <c r="C1" s="235"/>
      <c r="D1" s="235"/>
      <c r="E1" s="235"/>
      <c r="F1" s="235"/>
      <c r="G1" s="235"/>
      <c r="H1" s="235"/>
      <c r="I1" s="236" t="s">
        <v>465</v>
      </c>
      <c r="J1" s="237"/>
      <c r="O1" s="238" t="s">
        <v>172</v>
      </c>
    </row>
    <row r="2" spans="1:15" ht="14.25" x14ac:dyDescent="0.3">
      <c r="I2" s="238" t="s">
        <v>320</v>
      </c>
      <c r="K2" s="108" t="s">
        <v>321</v>
      </c>
    </row>
    <row r="3" spans="1:15" x14ac:dyDescent="0.25">
      <c r="J3" s="236"/>
      <c r="K3" s="239" t="s">
        <v>322</v>
      </c>
      <c r="L3" s="240"/>
      <c r="M3" s="240"/>
      <c r="N3" s="241"/>
    </row>
    <row r="4" spans="1:15" ht="13.15" thickBot="1" x14ac:dyDescent="0.3">
      <c r="A4" s="242" t="s">
        <v>419</v>
      </c>
      <c r="B4" s="242"/>
      <c r="C4" s="242"/>
      <c r="D4" s="242"/>
      <c r="E4" s="235"/>
      <c r="F4" s="235"/>
      <c r="G4" s="235"/>
      <c r="H4" s="368" t="s">
        <v>210</v>
      </c>
      <c r="I4" s="368"/>
      <c r="J4" s="236"/>
      <c r="K4" s="243" t="s">
        <v>323</v>
      </c>
      <c r="N4" s="244"/>
    </row>
    <row r="5" spans="1:15" ht="13.15" thickBot="1" x14ac:dyDescent="0.3">
      <c r="A5" s="369" t="s">
        <v>141</v>
      </c>
      <c r="B5" s="369"/>
      <c r="C5" s="369"/>
      <c r="D5" s="369"/>
      <c r="E5" s="235"/>
      <c r="F5" s="235"/>
      <c r="G5" s="235"/>
      <c r="H5" s="235"/>
      <c r="I5" s="235"/>
      <c r="J5" s="235"/>
      <c r="K5" s="245" t="s">
        <v>230</v>
      </c>
      <c r="L5" s="246" t="s">
        <v>226</v>
      </c>
      <c r="M5" s="247" t="s">
        <v>227</v>
      </c>
      <c r="N5" s="244"/>
    </row>
    <row r="6" spans="1:15" ht="13.15" thickBot="1" x14ac:dyDescent="0.3">
      <c r="A6" s="235"/>
      <c r="B6" s="235"/>
      <c r="C6" s="235"/>
      <c r="D6" s="235"/>
      <c r="E6" s="235"/>
      <c r="F6" s="235"/>
      <c r="G6" s="235"/>
      <c r="H6" s="235"/>
      <c r="I6" s="248" t="s">
        <v>225</v>
      </c>
      <c r="J6" s="235"/>
      <c r="K6" s="249">
        <v>320000</v>
      </c>
      <c r="L6" s="250">
        <f>IF(K6="","",IF(K6&lt;897900,ROUNDDOWN(K6/89.79%,0),ROUNDDOWN((K6-102100)/79.58%,0)))</f>
        <v>356387</v>
      </c>
      <c r="M6" s="250">
        <f>IF(K6="","",L6-K6)</f>
        <v>36387</v>
      </c>
      <c r="N6" s="244"/>
    </row>
    <row r="7" spans="1:15" ht="21" customHeight="1" x14ac:dyDescent="0.25">
      <c r="A7" s="370" t="s">
        <v>224</v>
      </c>
      <c r="B7" s="370"/>
      <c r="C7" s="370"/>
      <c r="D7" s="370"/>
      <c r="E7" s="370"/>
      <c r="F7" s="370"/>
      <c r="G7" s="370"/>
      <c r="H7" s="370"/>
      <c r="I7" s="371"/>
      <c r="J7" s="251"/>
      <c r="K7" s="252"/>
      <c r="M7" s="253"/>
      <c r="N7" s="244"/>
      <c r="O7" s="254"/>
    </row>
    <row r="8" spans="1:15" ht="14.25" customHeight="1" thickBot="1" x14ac:dyDescent="0.3">
      <c r="A8" s="251"/>
      <c r="B8" s="251"/>
      <c r="C8" s="251"/>
      <c r="D8" s="251"/>
      <c r="E8" s="235"/>
      <c r="F8" s="235"/>
      <c r="G8" s="235"/>
      <c r="H8" s="235"/>
      <c r="I8" s="372"/>
      <c r="J8" s="235"/>
      <c r="K8" s="243" t="s">
        <v>324</v>
      </c>
      <c r="N8" s="244"/>
    </row>
    <row r="9" spans="1:15" ht="13.5" customHeight="1" thickBot="1" x14ac:dyDescent="0.3">
      <c r="A9" s="374" t="s">
        <v>479</v>
      </c>
      <c r="B9" s="374"/>
      <c r="C9" s="374"/>
      <c r="D9" s="374"/>
      <c r="E9" s="374"/>
      <c r="F9" s="374"/>
      <c r="G9" s="374"/>
      <c r="H9" s="374"/>
      <c r="I9" s="372"/>
      <c r="J9" s="255"/>
      <c r="K9" s="246" t="s">
        <v>226</v>
      </c>
      <c r="L9" s="245" t="s">
        <v>230</v>
      </c>
      <c r="M9" s="247" t="s">
        <v>227</v>
      </c>
      <c r="N9" s="244"/>
    </row>
    <row r="10" spans="1:15" ht="13.5" customHeight="1" thickBot="1" x14ac:dyDescent="0.3">
      <c r="A10" s="374"/>
      <c r="B10" s="374"/>
      <c r="C10" s="374"/>
      <c r="D10" s="374"/>
      <c r="E10" s="374"/>
      <c r="F10" s="374"/>
      <c r="G10" s="374"/>
      <c r="H10" s="374"/>
      <c r="I10" s="372"/>
      <c r="J10" s="255"/>
      <c r="K10" s="256">
        <v>0</v>
      </c>
      <c r="L10" s="250">
        <f>IF(K10="","",IF(K10&lt;1000000,ROUNDUP(K10*89.79%,0),ROUNDUP(K10*79.58%+102100,0)))</f>
        <v>0</v>
      </c>
      <c r="M10" s="250">
        <f>IF(K10="","",K10-L10)</f>
        <v>0</v>
      </c>
      <c r="N10" s="257"/>
    </row>
    <row r="11" spans="1:15" ht="13.5" customHeight="1" x14ac:dyDescent="0.25">
      <c r="A11" s="255"/>
      <c r="B11" s="255"/>
      <c r="C11" s="255"/>
      <c r="D11" s="255"/>
      <c r="E11" s="255"/>
      <c r="F11" s="255"/>
      <c r="G11" s="255"/>
      <c r="H11" s="255"/>
      <c r="I11" s="373"/>
      <c r="J11" s="255"/>
    </row>
    <row r="12" spans="1:15" ht="13.15" thickBot="1" x14ac:dyDescent="0.3">
      <c r="A12" s="367" t="s">
        <v>170</v>
      </c>
      <c r="B12" s="367"/>
      <c r="C12" s="367"/>
      <c r="D12" s="367"/>
      <c r="E12" s="367"/>
      <c r="F12" s="367"/>
      <c r="G12" s="367"/>
      <c r="H12" s="367"/>
      <c r="I12" s="367"/>
      <c r="J12" s="237"/>
      <c r="K12" s="258" t="s">
        <v>325</v>
      </c>
      <c r="L12" s="254"/>
      <c r="M12" s="254"/>
    </row>
    <row r="13" spans="1:15" ht="13.15" customHeight="1" thickBot="1" x14ac:dyDescent="0.3">
      <c r="A13" s="235" t="s">
        <v>418</v>
      </c>
      <c r="B13" s="235"/>
      <c r="C13" s="378" t="s">
        <v>560</v>
      </c>
      <c r="D13" s="378"/>
      <c r="E13" s="378"/>
      <c r="F13" s="378"/>
      <c r="G13" s="378"/>
      <c r="H13" s="378"/>
      <c r="I13" s="235"/>
      <c r="J13" s="235"/>
      <c r="K13" s="246" t="s">
        <v>226</v>
      </c>
      <c r="L13" s="254"/>
      <c r="M13" s="254"/>
    </row>
    <row r="14" spans="1:15" ht="13.15" thickBot="1" x14ac:dyDescent="0.3">
      <c r="A14" s="235" t="s">
        <v>142</v>
      </c>
      <c r="B14" s="235"/>
      <c r="C14" s="377" t="s">
        <v>554</v>
      </c>
      <c r="D14" s="377"/>
      <c r="E14" s="377"/>
      <c r="F14" s="377"/>
      <c r="G14" s="235"/>
      <c r="H14" s="235"/>
      <c r="I14" s="235"/>
      <c r="J14" s="235"/>
      <c r="K14" s="249"/>
      <c r="L14" s="254"/>
      <c r="M14" s="254"/>
    </row>
    <row r="15" spans="1:15" x14ac:dyDescent="0.25">
      <c r="A15" s="235" t="s">
        <v>143</v>
      </c>
      <c r="B15" s="235"/>
      <c r="C15" s="367" t="s">
        <v>553</v>
      </c>
      <c r="D15" s="367"/>
      <c r="E15" s="367"/>
      <c r="F15" s="367"/>
      <c r="G15" s="235"/>
      <c r="H15" s="235"/>
      <c r="I15" s="235"/>
      <c r="J15" s="235"/>
    </row>
    <row r="16" spans="1:15" ht="13.15" thickBot="1" x14ac:dyDescent="0.3">
      <c r="A16" s="235" t="s">
        <v>144</v>
      </c>
      <c r="B16" s="235"/>
      <c r="C16" s="367" t="s">
        <v>528</v>
      </c>
      <c r="D16" s="367"/>
      <c r="E16" s="367"/>
      <c r="F16" s="367"/>
      <c r="G16" s="235"/>
      <c r="H16" s="235"/>
      <c r="I16" s="235"/>
      <c r="J16" s="235"/>
      <c r="K16" t="s">
        <v>229</v>
      </c>
    </row>
    <row r="17" spans="1:17" ht="13.15" customHeight="1" thickBot="1" x14ac:dyDescent="0.3">
      <c r="A17" s="259" t="s">
        <v>476</v>
      </c>
      <c r="B17" s="235"/>
      <c r="C17" s="367" t="s">
        <v>555</v>
      </c>
      <c r="D17" s="367"/>
      <c r="E17" s="379" t="s">
        <v>556</v>
      </c>
      <c r="F17" s="379"/>
      <c r="G17" s="379"/>
      <c r="H17" s="379"/>
      <c r="I17" s="379"/>
      <c r="J17" s="235"/>
      <c r="K17" s="260"/>
      <c r="L17" t="s">
        <v>326</v>
      </c>
    </row>
    <row r="18" spans="1:17" x14ac:dyDescent="0.25">
      <c r="A18" s="235" t="s">
        <v>327</v>
      </c>
      <c r="B18" s="235"/>
      <c r="C18" s="235"/>
      <c r="D18" s="235"/>
      <c r="E18" s="235"/>
      <c r="F18" s="235"/>
      <c r="G18" s="235"/>
      <c r="H18" s="235"/>
      <c r="I18" s="235"/>
      <c r="J18" s="261"/>
      <c r="L18" t="s">
        <v>232</v>
      </c>
    </row>
    <row r="19" spans="1:17" x14ac:dyDescent="0.25">
      <c r="J19" s="235"/>
    </row>
    <row r="20" spans="1:17" ht="13.15" thickBot="1" x14ac:dyDescent="0.3">
      <c r="A20" s="235" t="s">
        <v>403</v>
      </c>
      <c r="B20" s="235"/>
      <c r="D20" s="235" t="s">
        <v>145</v>
      </c>
      <c r="E20" s="235" t="s">
        <v>146</v>
      </c>
      <c r="F20" s="262" t="s">
        <v>147</v>
      </c>
      <c r="H20" s="235" t="s">
        <v>402</v>
      </c>
      <c r="I20" s="235"/>
      <c r="J20" s="235"/>
      <c r="K20" s="107" t="s">
        <v>228</v>
      </c>
    </row>
    <row r="21" spans="1:17" ht="13.15" thickBot="1" x14ac:dyDescent="0.3">
      <c r="A21" s="235" t="s">
        <v>401</v>
      </c>
      <c r="B21" s="235"/>
      <c r="C21" s="235"/>
      <c r="D21" s="377" t="s">
        <v>220</v>
      </c>
      <c r="E21" s="377"/>
      <c r="F21" s="235"/>
      <c r="G21" s="235"/>
      <c r="H21" s="235"/>
      <c r="I21" s="235"/>
      <c r="J21" s="235"/>
      <c r="K21" s="199" t="s">
        <v>237</v>
      </c>
      <c r="L21" s="380" t="s">
        <v>328</v>
      </c>
      <c r="M21" s="381"/>
    </row>
    <row r="22" spans="1:17" ht="13.15" thickBot="1" x14ac:dyDescent="0.3">
      <c r="A22" s="235"/>
      <c r="B22" s="235"/>
      <c r="C22" s="235"/>
      <c r="D22" s="235"/>
      <c r="E22" s="235"/>
      <c r="F22" s="235"/>
      <c r="G22" s="235"/>
      <c r="H22" s="235"/>
      <c r="I22" s="235"/>
      <c r="J22" s="235"/>
      <c r="K22" s="200">
        <v>0</v>
      </c>
      <c r="L22" s="263" t="s">
        <v>233</v>
      </c>
      <c r="M22" s="264" t="s">
        <v>400</v>
      </c>
    </row>
    <row r="23" spans="1:17" ht="13.15" thickBot="1" x14ac:dyDescent="0.3">
      <c r="A23" s="235"/>
      <c r="B23" s="235" t="s">
        <v>148</v>
      </c>
      <c r="C23" s="235"/>
      <c r="D23" s="235"/>
      <c r="E23" s="235"/>
      <c r="F23" s="235"/>
      <c r="G23" s="235"/>
      <c r="H23" s="235"/>
      <c r="I23" s="235"/>
      <c r="J23" s="235"/>
      <c r="K23" s="200">
        <v>1</v>
      </c>
      <c r="L23" s="263" t="s">
        <v>329</v>
      </c>
      <c r="M23" s="264" t="s">
        <v>330</v>
      </c>
    </row>
    <row r="24" spans="1:17" ht="13.15" thickBot="1" x14ac:dyDescent="0.3">
      <c r="A24" s="235"/>
      <c r="B24" s="235"/>
      <c r="C24" s="235" t="s">
        <v>231</v>
      </c>
      <c r="D24" s="235"/>
      <c r="E24" s="265"/>
      <c r="F24" s="382">
        <v>0</v>
      </c>
      <c r="G24" s="382"/>
      <c r="H24" s="265" t="s">
        <v>399</v>
      </c>
      <c r="I24" s="235"/>
      <c r="J24" s="235"/>
      <c r="K24" s="200">
        <v>10000</v>
      </c>
      <c r="L24" s="263" t="s">
        <v>233</v>
      </c>
      <c r="M24" s="264" t="s">
        <v>331</v>
      </c>
      <c r="P24" s="253"/>
      <c r="Q24" s="253"/>
    </row>
    <row r="25" spans="1:17" ht="13.15" thickBot="1" x14ac:dyDescent="0.3">
      <c r="A25" s="266"/>
      <c r="B25" s="266"/>
      <c r="D25" s="267"/>
      <c r="E25" s="268" t="s">
        <v>398</v>
      </c>
      <c r="F25" s="383">
        <f>IF(F24="","",ROUNDDOWN(F24/1.1*0.1,0))</f>
        <v>0</v>
      </c>
      <c r="G25" s="383"/>
      <c r="H25" s="268" t="s">
        <v>332</v>
      </c>
      <c r="I25" s="266"/>
      <c r="J25" s="266"/>
      <c r="K25" s="200">
        <v>1000000</v>
      </c>
      <c r="L25" s="263" t="s">
        <v>233</v>
      </c>
      <c r="M25" s="264" t="s">
        <v>333</v>
      </c>
    </row>
    <row r="26" spans="1:17" ht="13.15" thickBot="1" x14ac:dyDescent="0.3">
      <c r="A26" s="266"/>
      <c r="B26" s="266"/>
      <c r="D26" s="267"/>
      <c r="E26" s="268" t="s">
        <v>334</v>
      </c>
      <c r="F26" s="383">
        <v>0</v>
      </c>
      <c r="G26" s="383"/>
      <c r="H26" s="268" t="s">
        <v>397</v>
      </c>
      <c r="I26" s="266"/>
      <c r="J26" s="266"/>
      <c r="K26" s="200">
        <v>1000001</v>
      </c>
      <c r="L26" s="263" t="s">
        <v>234</v>
      </c>
      <c r="M26" s="264" t="s">
        <v>335</v>
      </c>
    </row>
    <row r="27" spans="1:17" ht="13.15" thickBot="1" x14ac:dyDescent="0.3">
      <c r="A27" s="266"/>
      <c r="B27" s="266"/>
      <c r="C27" s="266" t="s">
        <v>336</v>
      </c>
      <c r="D27" s="266"/>
      <c r="E27" s="383">
        <f>IF(F26="",F24,F24-F26)</f>
        <v>0</v>
      </c>
      <c r="F27" s="384"/>
      <c r="G27" s="384"/>
      <c r="H27" s="265" t="s">
        <v>149</v>
      </c>
      <c r="I27" s="266"/>
      <c r="J27" s="266"/>
      <c r="K27" s="200">
        <v>2000000</v>
      </c>
      <c r="L27" s="263" t="s">
        <v>234</v>
      </c>
      <c r="M27" s="264" t="s">
        <v>337</v>
      </c>
    </row>
    <row r="28" spans="1:17" ht="13.15" thickBot="1" x14ac:dyDescent="0.3">
      <c r="A28" s="266"/>
      <c r="B28" s="266"/>
      <c r="C28" s="266"/>
      <c r="D28" s="266"/>
      <c r="E28" s="266"/>
      <c r="F28" s="266"/>
      <c r="G28" s="266"/>
      <c r="H28" s="266"/>
      <c r="I28" s="266"/>
      <c r="J28" s="266"/>
      <c r="K28" s="200">
        <v>2000001</v>
      </c>
      <c r="L28" s="269" t="s">
        <v>235</v>
      </c>
      <c r="M28" s="264" t="s">
        <v>338</v>
      </c>
    </row>
    <row r="29" spans="1:17" ht="13.15" thickBot="1" x14ac:dyDescent="0.3">
      <c r="A29" s="235"/>
      <c r="B29" s="235"/>
      <c r="C29" s="235" t="s">
        <v>415</v>
      </c>
      <c r="D29" s="236"/>
      <c r="E29" s="235" t="s">
        <v>150</v>
      </c>
      <c r="F29" s="235"/>
      <c r="G29" s="235" t="s">
        <v>484</v>
      </c>
      <c r="H29" s="235"/>
      <c r="I29" s="235" t="s">
        <v>416</v>
      </c>
      <c r="J29" s="235"/>
      <c r="K29" s="200">
        <v>3000000</v>
      </c>
      <c r="L29" s="269" t="s">
        <v>235</v>
      </c>
      <c r="M29" s="264" t="s">
        <v>339</v>
      </c>
    </row>
    <row r="30" spans="1:17" ht="13.15" thickBot="1" x14ac:dyDescent="0.3">
      <c r="A30" s="270"/>
      <c r="B30" s="270"/>
      <c r="C30" s="270"/>
      <c r="G30" s="270"/>
      <c r="H30" s="270"/>
      <c r="I30" s="270"/>
      <c r="J30" s="270"/>
      <c r="K30" s="200">
        <v>3000001</v>
      </c>
      <c r="L30" s="269" t="s">
        <v>236</v>
      </c>
      <c r="M30" s="264" t="s">
        <v>340</v>
      </c>
    </row>
    <row r="31" spans="1:17" ht="13.15" thickBot="1" x14ac:dyDescent="0.3">
      <c r="A31" s="266"/>
      <c r="B31" s="266"/>
      <c r="C31" s="235" t="s">
        <v>396</v>
      </c>
      <c r="D31" s="236"/>
      <c r="E31" s="235" t="s">
        <v>150</v>
      </c>
      <c r="F31" s="235"/>
      <c r="G31" s="235" t="s">
        <v>341</v>
      </c>
      <c r="H31" s="235"/>
      <c r="I31" s="235" t="s">
        <v>416</v>
      </c>
      <c r="J31" s="266"/>
      <c r="K31" s="200">
        <v>5000000</v>
      </c>
      <c r="L31" s="269" t="s">
        <v>236</v>
      </c>
      <c r="M31" s="264" t="s">
        <v>342</v>
      </c>
    </row>
    <row r="32" spans="1:17" x14ac:dyDescent="0.25">
      <c r="A32" s="235"/>
      <c r="B32" s="235"/>
      <c r="I32" s="235"/>
      <c r="J32" s="235"/>
      <c r="K32" t="s">
        <v>414</v>
      </c>
    </row>
    <row r="33" spans="1:18" x14ac:dyDescent="0.25">
      <c r="A33" s="270"/>
      <c r="B33" s="270"/>
      <c r="C33" s="271" t="s">
        <v>395</v>
      </c>
      <c r="D33" s="271"/>
      <c r="E33" s="271"/>
      <c r="F33" s="271"/>
      <c r="G33" s="271"/>
      <c r="H33" s="271"/>
      <c r="I33" s="235"/>
      <c r="J33" s="270"/>
      <c r="K33" s="107" t="s">
        <v>413</v>
      </c>
    </row>
    <row r="34" spans="1:18" x14ac:dyDescent="0.25">
      <c r="A34" s="235"/>
      <c r="B34" s="235"/>
      <c r="C34" s="375" t="s">
        <v>343</v>
      </c>
      <c r="D34" s="376"/>
      <c r="E34" s="376"/>
      <c r="F34" s="376"/>
      <c r="G34" s="376"/>
      <c r="H34" s="376"/>
      <c r="I34" s="272"/>
      <c r="J34" s="235"/>
      <c r="K34" s="107" t="s">
        <v>412</v>
      </c>
    </row>
    <row r="35" spans="1:18" ht="13.5" customHeight="1" x14ac:dyDescent="0.25">
      <c r="A35" s="235"/>
      <c r="B35" s="235"/>
      <c r="C35" s="376"/>
      <c r="D35" s="376"/>
      <c r="E35" s="376"/>
      <c r="F35" s="376"/>
      <c r="G35" s="376"/>
      <c r="H35" s="376"/>
      <c r="I35" s="271"/>
      <c r="J35" s="270"/>
      <c r="K35" s="107" t="s">
        <v>429</v>
      </c>
    </row>
    <row r="36" spans="1:18" x14ac:dyDescent="0.25">
      <c r="A36" s="235"/>
      <c r="B36" s="235"/>
      <c r="C36" s="376"/>
      <c r="D36" s="376"/>
      <c r="E36" s="376"/>
      <c r="F36" s="376"/>
      <c r="G36" s="376"/>
      <c r="H36" s="376"/>
      <c r="I36" s="235"/>
      <c r="J36" s="235"/>
      <c r="K36" s="107" t="s">
        <v>430</v>
      </c>
    </row>
    <row r="37" spans="1:18" ht="14.25" x14ac:dyDescent="0.25">
      <c r="A37" s="235"/>
      <c r="B37" s="235"/>
      <c r="C37" s="270"/>
      <c r="D37" s="270"/>
      <c r="E37" s="270"/>
      <c r="F37" s="270"/>
      <c r="G37" s="270"/>
      <c r="H37" s="270"/>
      <c r="J37" s="235"/>
      <c r="K37" s="107" t="s">
        <v>426</v>
      </c>
      <c r="L37" s="273"/>
      <c r="M37" s="273"/>
    </row>
    <row r="38" spans="1:18" ht="14.25" x14ac:dyDescent="0.25">
      <c r="A38" s="235"/>
      <c r="B38" s="235"/>
      <c r="C38" s="270"/>
      <c r="D38" s="270"/>
      <c r="E38" s="235"/>
      <c r="F38" s="235"/>
      <c r="G38" s="235"/>
      <c r="H38" s="235"/>
      <c r="I38" s="235"/>
      <c r="J38" s="235"/>
      <c r="K38" s="274" t="s">
        <v>427</v>
      </c>
      <c r="N38" s="273"/>
      <c r="R38" s="254"/>
    </row>
    <row r="39" spans="1:18" ht="14.25" x14ac:dyDescent="0.25">
      <c r="A39" s="235"/>
      <c r="B39" s="235"/>
      <c r="C39" s="235" t="s">
        <v>394</v>
      </c>
      <c r="D39" s="235"/>
      <c r="E39" s="235"/>
      <c r="F39" s="235"/>
      <c r="G39" s="235"/>
      <c r="H39" s="235"/>
      <c r="I39" s="235"/>
      <c r="J39" s="235"/>
      <c r="K39" s="107" t="s">
        <v>428</v>
      </c>
      <c r="O39" s="273"/>
    </row>
    <row r="40" spans="1:18" x14ac:dyDescent="0.25">
      <c r="A40" s="235"/>
      <c r="B40" s="235"/>
      <c r="C40" s="235"/>
      <c r="D40" s="382">
        <f>E27</f>
        <v>0</v>
      </c>
      <c r="E40" s="386"/>
      <c r="F40" s="386"/>
      <c r="G40" s="265" t="s">
        <v>393</v>
      </c>
      <c r="H40" s="235"/>
      <c r="I40" s="235"/>
      <c r="J40" s="235"/>
    </row>
    <row r="41" spans="1:18" x14ac:dyDescent="0.25">
      <c r="A41" s="235"/>
      <c r="B41" s="235"/>
      <c r="C41" s="270"/>
      <c r="D41" s="270"/>
      <c r="E41" s="235"/>
      <c r="F41" s="235"/>
      <c r="G41" s="235"/>
      <c r="H41" s="235"/>
      <c r="I41" s="235"/>
      <c r="J41" s="235"/>
    </row>
    <row r="42" spans="1:18" x14ac:dyDescent="0.25">
      <c r="A42" s="235"/>
      <c r="B42" s="235"/>
      <c r="C42" s="367" t="s">
        <v>151</v>
      </c>
      <c r="D42" s="367"/>
      <c r="E42" s="235"/>
      <c r="F42" s="235"/>
      <c r="G42" s="262"/>
      <c r="H42" s="262"/>
      <c r="I42" s="235"/>
      <c r="J42" s="235"/>
    </row>
    <row r="43" spans="1:18" x14ac:dyDescent="0.25">
      <c r="A43" s="235"/>
      <c r="B43" s="235"/>
      <c r="C43" s="265" t="s">
        <v>152</v>
      </c>
      <c r="D43" s="265"/>
      <c r="E43" s="265"/>
      <c r="F43" s="265"/>
      <c r="G43" s="265"/>
      <c r="H43" s="235"/>
      <c r="I43" s="235"/>
      <c r="J43" s="235"/>
    </row>
    <row r="44" spans="1:18" x14ac:dyDescent="0.25">
      <c r="A44" s="235"/>
      <c r="B44" s="235"/>
      <c r="C44" s="275" t="s">
        <v>153</v>
      </c>
      <c r="D44" s="275"/>
      <c r="E44" s="265"/>
      <c r="F44" s="265"/>
      <c r="G44" s="265"/>
      <c r="H44" s="235"/>
      <c r="I44" s="235"/>
      <c r="J44" s="235"/>
    </row>
    <row r="45" spans="1:18" x14ac:dyDescent="0.25">
      <c r="A45" s="235"/>
      <c r="B45" s="235"/>
      <c r="C45" s="275" t="s">
        <v>392</v>
      </c>
      <c r="D45" s="275"/>
      <c r="E45" s="275" t="s">
        <v>391</v>
      </c>
      <c r="F45" s="387"/>
      <c r="G45" s="387"/>
      <c r="H45" s="235"/>
      <c r="I45" s="235"/>
      <c r="J45" s="235"/>
    </row>
    <row r="46" spans="1:18" x14ac:dyDescent="0.25">
      <c r="A46" s="266"/>
      <c r="B46" s="266"/>
      <c r="C46" s="275" t="s">
        <v>154</v>
      </c>
      <c r="D46" s="275"/>
      <c r="E46" s="388"/>
      <c r="F46" s="388"/>
      <c r="G46" s="388"/>
      <c r="H46" s="266"/>
      <c r="I46" s="266"/>
      <c r="J46" s="266"/>
    </row>
    <row r="47" spans="1:18" x14ac:dyDescent="0.25">
      <c r="A47" s="266"/>
      <c r="B47" s="266"/>
      <c r="C47" s="276" t="s">
        <v>447</v>
      </c>
      <c r="D47" s="277"/>
      <c r="E47" s="278"/>
      <c r="F47" s="278"/>
      <c r="G47" s="278"/>
      <c r="H47" s="266"/>
      <c r="I47" s="266"/>
      <c r="J47" s="266"/>
    </row>
    <row r="48" spans="1:18" x14ac:dyDescent="0.25">
      <c r="A48" s="235"/>
      <c r="B48" s="235"/>
      <c r="C48" s="235"/>
      <c r="D48" s="235"/>
      <c r="E48" s="235"/>
      <c r="F48" s="235"/>
      <c r="G48" s="235"/>
      <c r="H48" s="235"/>
      <c r="I48" s="235"/>
      <c r="J48" s="235"/>
    </row>
    <row r="49" spans="1:18" x14ac:dyDescent="0.25">
      <c r="A49" s="235"/>
      <c r="B49" s="235" t="s">
        <v>155</v>
      </c>
      <c r="C49" s="235"/>
      <c r="D49" s="235"/>
      <c r="E49" s="235" t="s">
        <v>557</v>
      </c>
      <c r="F49" s="235"/>
      <c r="G49" s="235"/>
      <c r="H49" s="235"/>
      <c r="I49" s="235"/>
      <c r="J49" s="235"/>
    </row>
    <row r="50" spans="1:18" x14ac:dyDescent="0.25">
      <c r="A50" s="235"/>
      <c r="B50" s="235"/>
      <c r="C50" s="235"/>
      <c r="D50" s="235"/>
      <c r="E50" s="235"/>
      <c r="F50" s="235"/>
      <c r="G50" s="235"/>
      <c r="H50" s="235"/>
      <c r="I50" s="235"/>
      <c r="J50" s="235"/>
    </row>
    <row r="51" spans="1:18" ht="14.25" x14ac:dyDescent="0.25">
      <c r="A51" s="235"/>
      <c r="B51" s="266"/>
      <c r="C51" s="266"/>
      <c r="D51" s="266"/>
      <c r="E51" s="266"/>
      <c r="F51" s="266"/>
      <c r="G51" s="266"/>
      <c r="H51" s="266"/>
      <c r="I51" s="266"/>
      <c r="J51" s="266"/>
      <c r="P51" s="273"/>
      <c r="Q51" s="273"/>
    </row>
    <row r="52" spans="1:18" ht="13.5" customHeight="1" x14ac:dyDescent="0.25">
      <c r="A52" s="235"/>
      <c r="B52" s="279" t="s">
        <v>390</v>
      </c>
      <c r="C52" s="389" t="s">
        <v>436</v>
      </c>
      <c r="D52" s="389"/>
      <c r="E52" s="389"/>
      <c r="F52" s="389"/>
      <c r="G52" s="389"/>
      <c r="H52" s="389"/>
      <c r="I52" s="389"/>
      <c r="J52" s="280"/>
    </row>
    <row r="53" spans="1:18" x14ac:dyDescent="0.25">
      <c r="A53" s="235"/>
      <c r="B53" s="281"/>
      <c r="C53" s="389"/>
      <c r="D53" s="389"/>
      <c r="E53" s="389"/>
      <c r="F53" s="389"/>
      <c r="G53" s="389"/>
      <c r="H53" s="389"/>
      <c r="I53" s="389"/>
      <c r="J53" s="280"/>
    </row>
    <row r="54" spans="1:18" ht="14.25" customHeight="1" x14ac:dyDescent="0.25">
      <c r="A54" s="235"/>
      <c r="B54" s="282" t="s">
        <v>389</v>
      </c>
      <c r="C54" s="390" t="s">
        <v>437</v>
      </c>
      <c r="D54" s="390"/>
      <c r="E54" s="390"/>
      <c r="F54" s="390"/>
      <c r="G54" s="390"/>
      <c r="H54" s="390"/>
      <c r="I54" s="390"/>
      <c r="J54" s="283"/>
    </row>
    <row r="55" spans="1:18" x14ac:dyDescent="0.25">
      <c r="A55" s="235"/>
      <c r="B55" s="282"/>
      <c r="C55" s="390"/>
      <c r="D55" s="390"/>
      <c r="E55" s="390"/>
      <c r="F55" s="390"/>
      <c r="G55" s="390"/>
      <c r="H55" s="390"/>
      <c r="I55" s="390"/>
      <c r="J55" s="283"/>
    </row>
    <row r="56" spans="1:18" x14ac:dyDescent="0.25">
      <c r="A56" s="235"/>
      <c r="B56" s="282"/>
      <c r="C56" s="390"/>
      <c r="D56" s="390"/>
      <c r="E56" s="390"/>
      <c r="F56" s="390"/>
      <c r="G56" s="390"/>
      <c r="H56" s="390"/>
      <c r="I56" s="390"/>
      <c r="J56" s="283"/>
    </row>
    <row r="57" spans="1:18" x14ac:dyDescent="0.25">
      <c r="A57" s="235"/>
      <c r="B57" s="284" t="s">
        <v>388</v>
      </c>
      <c r="C57" s="391" t="s">
        <v>387</v>
      </c>
      <c r="D57" s="391"/>
      <c r="E57" s="391"/>
      <c r="F57" s="391"/>
      <c r="G57" s="391"/>
      <c r="H57" s="391"/>
      <c r="I57" s="391"/>
      <c r="J57" s="280"/>
    </row>
    <row r="58" spans="1:18" x14ac:dyDescent="0.25">
      <c r="A58" s="235"/>
      <c r="B58" s="284"/>
      <c r="C58" s="285"/>
      <c r="D58" s="285"/>
      <c r="E58" s="285"/>
      <c r="F58" s="285"/>
      <c r="G58" s="285"/>
      <c r="H58" s="285"/>
      <c r="I58" s="285" t="s">
        <v>485</v>
      </c>
      <c r="J58" s="280"/>
    </row>
    <row r="59" spans="1:18" x14ac:dyDescent="0.25">
      <c r="A59" s="235"/>
      <c r="B59" s="286"/>
      <c r="C59" s="280"/>
      <c r="D59" s="280"/>
      <c r="E59" s="280"/>
      <c r="F59" s="280"/>
      <c r="G59" s="280"/>
      <c r="H59" s="280"/>
      <c r="I59" s="280"/>
      <c r="J59" s="280"/>
    </row>
    <row r="60" spans="1:18" x14ac:dyDescent="0.25">
      <c r="A60" s="235"/>
      <c r="B60" s="286"/>
      <c r="C60" s="280"/>
      <c r="D60" s="280"/>
      <c r="E60" s="280"/>
      <c r="F60" s="280"/>
      <c r="G60" s="280"/>
      <c r="H60" s="280"/>
      <c r="I60" s="287" t="s">
        <v>465</v>
      </c>
      <c r="J60" s="280"/>
    </row>
    <row r="61" spans="1:18" x14ac:dyDescent="0.25">
      <c r="A61" s="288"/>
      <c r="B61" s="289"/>
      <c r="C61" s="392" t="s">
        <v>386</v>
      </c>
      <c r="D61" s="392"/>
      <c r="E61" s="392"/>
      <c r="F61" s="392"/>
      <c r="G61" s="392"/>
      <c r="H61" s="392"/>
      <c r="I61" s="238" t="s">
        <v>320</v>
      </c>
      <c r="J61" s="289"/>
    </row>
    <row r="62" spans="1:18" x14ac:dyDescent="0.25">
      <c r="A62" s="280"/>
      <c r="B62" s="286"/>
      <c r="C62" s="280"/>
      <c r="D62" s="280"/>
      <c r="E62" s="280"/>
      <c r="F62" s="280"/>
      <c r="G62" s="280"/>
      <c r="H62" s="280"/>
      <c r="I62" s="280"/>
      <c r="J62" s="280"/>
    </row>
    <row r="63" spans="1:18" ht="14.25" customHeight="1" x14ac:dyDescent="0.25">
      <c r="A63" s="290"/>
      <c r="B63" s="282" t="s">
        <v>385</v>
      </c>
      <c r="C63" s="390" t="s">
        <v>438</v>
      </c>
      <c r="D63" s="390"/>
      <c r="E63" s="390"/>
      <c r="F63" s="390"/>
      <c r="G63" s="390"/>
      <c r="H63" s="390"/>
      <c r="I63" s="390"/>
      <c r="J63" s="283"/>
      <c r="R63" s="273"/>
    </row>
    <row r="64" spans="1:18" x14ac:dyDescent="0.25">
      <c r="A64" s="290"/>
      <c r="B64" s="282"/>
      <c r="C64" s="390"/>
      <c r="D64" s="390"/>
      <c r="E64" s="390"/>
      <c r="F64" s="390"/>
      <c r="G64" s="390"/>
      <c r="H64" s="390"/>
      <c r="I64" s="390"/>
      <c r="J64" s="283"/>
    </row>
    <row r="65" spans="1:10" x14ac:dyDescent="0.25">
      <c r="A65" s="290"/>
      <c r="B65" s="282"/>
      <c r="C65" s="390"/>
      <c r="D65" s="390"/>
      <c r="E65" s="390"/>
      <c r="F65" s="390"/>
      <c r="G65" s="390"/>
      <c r="H65" s="390"/>
      <c r="I65" s="390"/>
      <c r="J65" s="283"/>
    </row>
    <row r="66" spans="1:10" x14ac:dyDescent="0.25">
      <c r="B66" s="284" t="s">
        <v>384</v>
      </c>
      <c r="C66" s="391" t="s">
        <v>383</v>
      </c>
      <c r="D66" s="391"/>
      <c r="E66" s="391"/>
      <c r="F66" s="391"/>
      <c r="G66" s="391"/>
      <c r="H66" s="391"/>
      <c r="I66" s="391"/>
      <c r="J66" s="280"/>
    </row>
    <row r="67" spans="1:10" ht="13.5" customHeight="1" x14ac:dyDescent="0.25">
      <c r="B67" s="282" t="s">
        <v>382</v>
      </c>
      <c r="C67" s="389" t="s">
        <v>420</v>
      </c>
      <c r="D67" s="389"/>
      <c r="E67" s="389"/>
      <c r="F67" s="389"/>
      <c r="G67" s="389"/>
      <c r="H67" s="389"/>
      <c r="I67" s="389"/>
      <c r="J67" s="283"/>
    </row>
    <row r="68" spans="1:10" x14ac:dyDescent="0.25">
      <c r="A68" s="290"/>
      <c r="B68" s="282"/>
      <c r="C68" s="389"/>
      <c r="D68" s="389"/>
      <c r="E68" s="389"/>
      <c r="F68" s="389"/>
      <c r="G68" s="389"/>
      <c r="H68" s="389"/>
      <c r="I68" s="389"/>
      <c r="J68" s="283"/>
    </row>
    <row r="69" spans="1:10" ht="13.5" customHeight="1" x14ac:dyDescent="0.25">
      <c r="B69" s="282" t="s">
        <v>381</v>
      </c>
      <c r="C69" s="389" t="s">
        <v>439</v>
      </c>
      <c r="D69" s="389"/>
      <c r="E69" s="389"/>
      <c r="F69" s="389"/>
      <c r="G69" s="389"/>
      <c r="H69" s="389"/>
      <c r="I69" s="389"/>
      <c r="J69" s="283"/>
    </row>
    <row r="70" spans="1:10" x14ac:dyDescent="0.25">
      <c r="A70" s="290"/>
      <c r="B70" s="282"/>
      <c r="C70" s="389"/>
      <c r="D70" s="389"/>
      <c r="E70" s="389"/>
      <c r="F70" s="389"/>
      <c r="G70" s="389"/>
      <c r="H70" s="389"/>
      <c r="I70" s="389"/>
      <c r="J70" s="283"/>
    </row>
    <row r="71" spans="1:10" ht="13.5" customHeight="1" x14ac:dyDescent="0.25">
      <c r="B71" s="282" t="s">
        <v>380</v>
      </c>
      <c r="C71" s="389" t="s">
        <v>440</v>
      </c>
      <c r="D71" s="389"/>
      <c r="E71" s="389"/>
      <c r="F71" s="389"/>
      <c r="G71" s="389"/>
      <c r="H71" s="389"/>
      <c r="I71" s="389"/>
      <c r="J71" s="283"/>
    </row>
    <row r="72" spans="1:10" x14ac:dyDescent="0.25">
      <c r="A72" s="290"/>
      <c r="B72" s="282"/>
      <c r="C72" s="389"/>
      <c r="D72" s="389"/>
      <c r="E72" s="389"/>
      <c r="F72" s="389"/>
      <c r="G72" s="389"/>
      <c r="H72" s="389"/>
      <c r="I72" s="389"/>
      <c r="J72" s="283"/>
    </row>
    <row r="73" spans="1:10" x14ac:dyDescent="0.25">
      <c r="B73" s="282" t="s">
        <v>379</v>
      </c>
      <c r="C73" s="391" t="s">
        <v>378</v>
      </c>
      <c r="D73" s="391"/>
      <c r="E73" s="391"/>
      <c r="F73" s="391"/>
      <c r="G73" s="391"/>
      <c r="H73" s="391"/>
      <c r="I73" s="391"/>
      <c r="J73" s="280"/>
    </row>
    <row r="74" spans="1:10" ht="13.5" customHeight="1" x14ac:dyDescent="0.25">
      <c r="B74" s="282" t="s">
        <v>377</v>
      </c>
      <c r="C74" s="389" t="s">
        <v>441</v>
      </c>
      <c r="D74" s="389"/>
      <c r="E74" s="389"/>
      <c r="F74" s="389"/>
      <c r="G74" s="389"/>
      <c r="H74" s="389"/>
      <c r="I74" s="389"/>
      <c r="J74" s="283"/>
    </row>
    <row r="75" spans="1:10" x14ac:dyDescent="0.25">
      <c r="A75" s="290"/>
      <c r="B75" s="282"/>
      <c r="C75" s="389"/>
      <c r="D75" s="389"/>
      <c r="E75" s="389"/>
      <c r="F75" s="389"/>
      <c r="G75" s="389"/>
      <c r="H75" s="389"/>
      <c r="I75" s="389"/>
      <c r="J75" s="283"/>
    </row>
    <row r="76" spans="1:10" x14ac:dyDescent="0.25">
      <c r="A76" s="290"/>
      <c r="B76" s="282"/>
      <c r="C76" s="389"/>
      <c r="D76" s="389"/>
      <c r="E76" s="389"/>
      <c r="F76" s="389"/>
      <c r="G76" s="389"/>
      <c r="H76" s="389"/>
      <c r="I76" s="389"/>
      <c r="J76" s="283"/>
    </row>
    <row r="77" spans="1:10" ht="13.5" customHeight="1" x14ac:dyDescent="0.25">
      <c r="B77" s="291" t="s">
        <v>376</v>
      </c>
      <c r="C77" s="390" t="s">
        <v>442</v>
      </c>
      <c r="D77" s="390"/>
      <c r="E77" s="390"/>
      <c r="F77" s="390"/>
      <c r="G77" s="390"/>
      <c r="H77" s="390"/>
      <c r="I77" s="390"/>
      <c r="J77" s="283"/>
    </row>
    <row r="78" spans="1:10" x14ac:dyDescent="0.25">
      <c r="A78" s="290"/>
      <c r="B78" s="292"/>
      <c r="C78" s="390"/>
      <c r="D78" s="390"/>
      <c r="E78" s="390"/>
      <c r="F78" s="390"/>
      <c r="G78" s="390"/>
      <c r="H78" s="390"/>
      <c r="I78" s="390"/>
      <c r="J78" s="283"/>
    </row>
    <row r="79" spans="1:10" ht="21.75" customHeight="1" x14ac:dyDescent="0.25">
      <c r="A79" s="290"/>
      <c r="B79" s="292"/>
      <c r="C79" s="390"/>
      <c r="D79" s="390"/>
      <c r="E79" s="390"/>
      <c r="F79" s="390"/>
      <c r="G79" s="390"/>
      <c r="H79" s="390"/>
      <c r="I79" s="390"/>
      <c r="J79" s="283"/>
    </row>
    <row r="80" spans="1:10" x14ac:dyDescent="0.25">
      <c r="A80" s="395"/>
      <c r="B80" s="395"/>
      <c r="C80" s="395"/>
      <c r="D80" s="395"/>
      <c r="E80" s="395"/>
      <c r="F80" s="395"/>
      <c r="G80" s="395"/>
      <c r="H80" s="395"/>
      <c r="I80" s="280"/>
      <c r="J80" s="280"/>
    </row>
    <row r="81" spans="1:10" ht="13.5" customHeight="1" x14ac:dyDescent="0.25">
      <c r="B81" s="290" t="s">
        <v>375</v>
      </c>
      <c r="C81" s="389" t="s">
        <v>374</v>
      </c>
      <c r="D81" s="389"/>
      <c r="E81" s="389"/>
      <c r="F81" s="389"/>
      <c r="G81" s="389"/>
      <c r="H81" s="389"/>
      <c r="I81" s="389"/>
      <c r="J81" s="283"/>
    </row>
    <row r="82" spans="1:10" x14ac:dyDescent="0.25">
      <c r="A82" s="290"/>
      <c r="B82" s="290"/>
      <c r="C82" s="389"/>
      <c r="D82" s="389"/>
      <c r="E82" s="389"/>
      <c r="F82" s="389"/>
      <c r="G82" s="389"/>
      <c r="H82" s="389"/>
      <c r="I82" s="389"/>
      <c r="J82" s="283"/>
    </row>
    <row r="83" spans="1:10" x14ac:dyDescent="0.25">
      <c r="A83" s="290"/>
      <c r="B83" s="290"/>
      <c r="C83" s="389"/>
      <c r="D83" s="389"/>
      <c r="E83" s="389"/>
      <c r="F83" s="389"/>
      <c r="G83" s="389"/>
      <c r="H83" s="389"/>
      <c r="I83" s="389"/>
      <c r="J83" s="283"/>
    </row>
    <row r="84" spans="1:10" x14ac:dyDescent="0.25">
      <c r="A84" s="290"/>
      <c r="B84" s="290"/>
      <c r="C84" s="290"/>
      <c r="D84" s="290"/>
      <c r="E84" s="290"/>
      <c r="F84" s="290"/>
      <c r="G84" s="290"/>
      <c r="H84" s="290"/>
      <c r="I84" s="290"/>
      <c r="J84" s="290"/>
    </row>
    <row r="85" spans="1:10" ht="13.5" customHeight="1" x14ac:dyDescent="0.25">
      <c r="B85" s="290" t="s">
        <v>373</v>
      </c>
      <c r="C85" s="389" t="s">
        <v>443</v>
      </c>
      <c r="D85" s="389"/>
      <c r="E85" s="389"/>
      <c r="F85" s="389"/>
      <c r="G85" s="389"/>
      <c r="H85" s="389"/>
      <c r="I85" s="389"/>
      <c r="J85" s="283"/>
    </row>
    <row r="86" spans="1:10" x14ac:dyDescent="0.25">
      <c r="A86" s="290"/>
      <c r="B86" s="290"/>
      <c r="C86" s="389"/>
      <c r="D86" s="389"/>
      <c r="E86" s="389"/>
      <c r="F86" s="389"/>
      <c r="G86" s="389"/>
      <c r="H86" s="389"/>
      <c r="I86" s="389"/>
      <c r="J86" s="283"/>
    </row>
    <row r="87" spans="1:10" x14ac:dyDescent="0.25">
      <c r="A87" s="290"/>
      <c r="B87" s="290"/>
      <c r="C87" s="389"/>
      <c r="D87" s="389"/>
      <c r="E87" s="389"/>
      <c r="F87" s="389"/>
      <c r="G87" s="389"/>
      <c r="H87" s="389"/>
      <c r="I87" s="389"/>
      <c r="J87" s="283"/>
    </row>
    <row r="88" spans="1:10" x14ac:dyDescent="0.25">
      <c r="A88" s="266" t="s">
        <v>372</v>
      </c>
      <c r="B88" s="266" t="s">
        <v>372</v>
      </c>
      <c r="C88" s="280"/>
      <c r="D88" s="280"/>
      <c r="E88" s="280"/>
      <c r="F88" s="280"/>
      <c r="G88" s="266" t="s">
        <v>371</v>
      </c>
      <c r="H88" s="280"/>
      <c r="I88" s="280"/>
      <c r="J88" s="280"/>
    </row>
    <row r="89" spans="1:10" x14ac:dyDescent="0.25">
      <c r="A89" s="266" t="s">
        <v>370</v>
      </c>
      <c r="B89" s="266" t="s">
        <v>370</v>
      </c>
      <c r="C89" s="280"/>
      <c r="D89" s="280"/>
      <c r="E89" s="280"/>
      <c r="F89" s="280"/>
      <c r="G89" s="266" t="s">
        <v>369</v>
      </c>
      <c r="H89" s="280"/>
      <c r="I89" s="280"/>
      <c r="J89" s="280"/>
    </row>
    <row r="90" spans="1:10" x14ac:dyDescent="0.25">
      <c r="A90" s="266" t="s">
        <v>368</v>
      </c>
      <c r="B90" s="266" t="s">
        <v>368</v>
      </c>
      <c r="C90" s="280"/>
      <c r="D90" s="280"/>
      <c r="E90" s="280"/>
      <c r="F90" s="280"/>
      <c r="G90" s="266" t="s">
        <v>344</v>
      </c>
      <c r="H90" s="280"/>
      <c r="I90" s="280"/>
      <c r="J90" s="280"/>
    </row>
    <row r="91" spans="1:10" x14ac:dyDescent="0.25">
      <c r="A91" s="266" t="s">
        <v>367</v>
      </c>
      <c r="B91" s="266" t="s">
        <v>367</v>
      </c>
      <c r="E91" s="280"/>
      <c r="F91" s="280"/>
      <c r="G91" s="266" t="s">
        <v>486</v>
      </c>
      <c r="H91" s="280"/>
      <c r="I91" s="280"/>
      <c r="J91" s="280"/>
    </row>
    <row r="92" spans="1:10" x14ac:dyDescent="0.25">
      <c r="A92" s="280"/>
      <c r="B92" s="280"/>
      <c r="C92" s="280"/>
      <c r="D92" s="280"/>
      <c r="E92" s="280"/>
      <c r="F92" s="280"/>
      <c r="G92" s="280"/>
      <c r="H92" s="280"/>
      <c r="I92" s="280"/>
      <c r="J92" s="280"/>
    </row>
    <row r="93" spans="1:10" ht="13.5" customHeight="1" x14ac:dyDescent="0.25">
      <c r="B93" s="290" t="s">
        <v>366</v>
      </c>
      <c r="C93" s="389" t="s">
        <v>365</v>
      </c>
      <c r="D93" s="389"/>
      <c r="E93" s="389"/>
      <c r="F93" s="389"/>
      <c r="G93" s="389"/>
      <c r="H93" s="389"/>
      <c r="I93" s="389"/>
      <c r="J93" s="283"/>
    </row>
    <row r="94" spans="1:10" x14ac:dyDescent="0.25">
      <c r="A94" s="290"/>
      <c r="B94" s="290"/>
      <c r="C94" s="389"/>
      <c r="D94" s="389"/>
      <c r="E94" s="389"/>
      <c r="F94" s="389"/>
      <c r="G94" s="389"/>
      <c r="H94" s="389"/>
      <c r="I94" s="389"/>
      <c r="J94" s="283"/>
    </row>
    <row r="95" spans="1:10" x14ac:dyDescent="0.25">
      <c r="A95" s="290"/>
      <c r="B95" s="290"/>
      <c r="C95" s="389"/>
      <c r="D95" s="389"/>
      <c r="E95" s="389"/>
      <c r="F95" s="389"/>
      <c r="G95" s="389"/>
      <c r="H95" s="389"/>
      <c r="I95" s="389"/>
      <c r="J95" s="283"/>
    </row>
    <row r="96" spans="1:10" x14ac:dyDescent="0.25">
      <c r="A96" s="395"/>
      <c r="B96" s="395"/>
      <c r="C96" s="395"/>
      <c r="D96" s="395"/>
      <c r="E96" s="395"/>
      <c r="F96" s="395"/>
      <c r="G96" s="395"/>
      <c r="H96" s="395"/>
      <c r="I96" s="280"/>
      <c r="J96" s="280"/>
    </row>
    <row r="97" spans="1:10" ht="13.5" customHeight="1" x14ac:dyDescent="0.25">
      <c r="B97" s="290" t="s">
        <v>444</v>
      </c>
      <c r="C97" s="396" t="s">
        <v>445</v>
      </c>
      <c r="D97" s="396"/>
      <c r="E97" s="396"/>
      <c r="F97" s="396"/>
      <c r="G97" s="396"/>
      <c r="H97" s="396"/>
      <c r="I97" s="396"/>
    </row>
    <row r="98" spans="1:10" x14ac:dyDescent="0.25">
      <c r="B98" s="293"/>
      <c r="C98" s="396"/>
      <c r="D98" s="396"/>
      <c r="E98" s="396"/>
      <c r="F98" s="396"/>
      <c r="G98" s="396"/>
      <c r="H98" s="396"/>
      <c r="I98" s="396"/>
    </row>
    <row r="99" spans="1:10" ht="24" customHeight="1" x14ac:dyDescent="0.25">
      <c r="B99" s="293"/>
      <c r="C99" s="396"/>
      <c r="D99" s="396"/>
      <c r="E99" s="396"/>
      <c r="F99" s="396"/>
      <c r="G99" s="396"/>
      <c r="H99" s="396"/>
      <c r="I99" s="396"/>
    </row>
    <row r="100" spans="1:10" x14ac:dyDescent="0.25">
      <c r="A100" s="280"/>
      <c r="B100" s="286"/>
      <c r="C100" s="280"/>
      <c r="D100" s="280"/>
      <c r="E100" s="280"/>
      <c r="F100" s="280"/>
      <c r="G100" s="280"/>
      <c r="H100" s="280"/>
      <c r="I100" s="280"/>
      <c r="J100" s="280"/>
    </row>
    <row r="101" spans="1:10" ht="13.5" customHeight="1" x14ac:dyDescent="0.25">
      <c r="B101" s="290" t="s">
        <v>421</v>
      </c>
      <c r="C101" s="390" t="s">
        <v>446</v>
      </c>
      <c r="D101" s="390"/>
      <c r="E101" s="390"/>
      <c r="F101" s="390"/>
      <c r="G101" s="390"/>
      <c r="H101" s="390"/>
      <c r="I101" s="390"/>
      <c r="J101" s="283"/>
    </row>
    <row r="102" spans="1:10" x14ac:dyDescent="0.25">
      <c r="A102" s="290"/>
      <c r="B102" s="290"/>
      <c r="C102" s="390"/>
      <c r="D102" s="390"/>
      <c r="E102" s="390"/>
      <c r="F102" s="390"/>
      <c r="G102" s="390"/>
      <c r="H102" s="390"/>
      <c r="I102" s="390"/>
      <c r="J102" s="283"/>
    </row>
    <row r="103" spans="1:10" x14ac:dyDescent="0.25">
      <c r="A103" s="266"/>
      <c r="B103" s="266"/>
      <c r="C103" s="266"/>
      <c r="D103" s="266"/>
      <c r="E103" s="266"/>
      <c r="F103" s="266"/>
      <c r="G103" s="266"/>
      <c r="H103" s="266"/>
      <c r="I103" s="266"/>
      <c r="J103" s="266"/>
    </row>
    <row r="104" spans="1:10" ht="13.5" customHeight="1" x14ac:dyDescent="0.25">
      <c r="B104" s="294" t="s">
        <v>423</v>
      </c>
      <c r="C104" s="399" t="s">
        <v>422</v>
      </c>
      <c r="D104" s="399"/>
      <c r="E104" s="399"/>
      <c r="F104" s="399"/>
      <c r="G104" s="399"/>
      <c r="H104" s="399"/>
      <c r="I104" s="399"/>
      <c r="J104" s="295"/>
    </row>
    <row r="105" spans="1:10" x14ac:dyDescent="0.25">
      <c r="A105" s="294"/>
      <c r="B105" s="294"/>
      <c r="C105" s="399"/>
      <c r="D105" s="399"/>
      <c r="E105" s="399"/>
      <c r="F105" s="399"/>
      <c r="G105" s="399"/>
      <c r="H105" s="399"/>
      <c r="I105" s="399"/>
      <c r="J105" s="295"/>
    </row>
    <row r="106" spans="1:10" x14ac:dyDescent="0.25">
      <c r="A106" s="294"/>
      <c r="B106" s="294"/>
      <c r="C106" s="295"/>
      <c r="D106" s="295"/>
      <c r="E106" s="295"/>
      <c r="F106" s="295"/>
      <c r="G106" s="295"/>
      <c r="H106" s="295"/>
      <c r="I106" s="295"/>
      <c r="J106" s="295"/>
    </row>
    <row r="107" spans="1:10" ht="13.5" customHeight="1" x14ac:dyDescent="0.25">
      <c r="A107" s="294"/>
      <c r="B107" s="294" t="s">
        <v>487</v>
      </c>
      <c r="C107" s="399" t="s">
        <v>488</v>
      </c>
      <c r="D107" s="399"/>
      <c r="E107" s="399"/>
      <c r="F107" s="399"/>
      <c r="G107" s="399"/>
      <c r="H107" s="399"/>
      <c r="I107" s="399"/>
      <c r="J107" s="295"/>
    </row>
    <row r="108" spans="1:10" x14ac:dyDescent="0.25">
      <c r="A108" s="294"/>
      <c r="B108" s="294"/>
      <c r="C108" s="399"/>
      <c r="D108" s="399"/>
      <c r="E108" s="399"/>
      <c r="F108" s="399"/>
      <c r="G108" s="399"/>
      <c r="H108" s="399"/>
      <c r="I108" s="399"/>
      <c r="J108" s="295"/>
    </row>
    <row r="109" spans="1:10" ht="32.25" customHeight="1" x14ac:dyDescent="0.25">
      <c r="A109" s="296"/>
      <c r="B109" s="266"/>
      <c r="C109" s="399"/>
      <c r="D109" s="399"/>
      <c r="E109" s="399"/>
      <c r="F109" s="399"/>
      <c r="G109" s="399"/>
      <c r="H109" s="399"/>
      <c r="I109" s="399"/>
      <c r="J109" s="266"/>
    </row>
    <row r="110" spans="1:10" x14ac:dyDescent="0.25">
      <c r="A110" s="296"/>
      <c r="B110" s="266"/>
      <c r="C110" s="297" t="s">
        <v>389</v>
      </c>
      <c r="D110" s="266" t="s">
        <v>489</v>
      </c>
      <c r="E110" s="266"/>
      <c r="F110" s="266"/>
      <c r="G110" s="266" t="s">
        <v>490</v>
      </c>
      <c r="H110" s="266"/>
      <c r="I110" s="266"/>
      <c r="J110" s="266"/>
    </row>
    <row r="111" spans="1:10" x14ac:dyDescent="0.25">
      <c r="A111" s="296"/>
      <c r="B111" s="266"/>
      <c r="C111" s="297" t="s">
        <v>491</v>
      </c>
      <c r="D111" s="266" t="s">
        <v>492</v>
      </c>
      <c r="E111" s="266"/>
      <c r="F111" s="266"/>
      <c r="G111" s="266" t="s">
        <v>493</v>
      </c>
      <c r="H111" s="266"/>
      <c r="I111" s="266"/>
      <c r="J111" s="266"/>
    </row>
    <row r="112" spans="1:10" x14ac:dyDescent="0.25">
      <c r="A112" s="296"/>
      <c r="B112" s="266"/>
      <c r="C112" s="297" t="s">
        <v>494</v>
      </c>
      <c r="D112" s="266" t="s">
        <v>495</v>
      </c>
      <c r="E112" s="266"/>
      <c r="F112" s="266"/>
      <c r="G112" s="266" t="s">
        <v>496</v>
      </c>
      <c r="H112" s="266"/>
      <c r="I112" s="266"/>
      <c r="J112" s="266"/>
    </row>
    <row r="113" spans="1:10" x14ac:dyDescent="0.25">
      <c r="A113" s="296"/>
      <c r="B113" s="266"/>
      <c r="C113" s="297" t="s">
        <v>497</v>
      </c>
      <c r="D113" s="266" t="s">
        <v>498</v>
      </c>
      <c r="E113" s="266"/>
      <c r="F113" s="266"/>
      <c r="G113" s="266" t="s">
        <v>499</v>
      </c>
      <c r="H113" s="266"/>
      <c r="I113" s="266"/>
      <c r="J113" s="266"/>
    </row>
    <row r="114" spans="1:10" x14ac:dyDescent="0.25">
      <c r="A114" s="296"/>
      <c r="B114" s="266"/>
      <c r="C114" s="266"/>
      <c r="D114" s="266"/>
      <c r="E114" s="266"/>
      <c r="F114" s="266"/>
      <c r="G114" s="266"/>
      <c r="H114" s="266"/>
      <c r="I114" s="266"/>
      <c r="J114" s="266"/>
    </row>
    <row r="115" spans="1:10" x14ac:dyDescent="0.25">
      <c r="B115" s="266" t="s">
        <v>500</v>
      </c>
      <c r="C115" s="400" t="s">
        <v>424</v>
      </c>
      <c r="D115" s="400"/>
      <c r="E115" s="400"/>
      <c r="F115" s="400"/>
      <c r="G115" s="400"/>
      <c r="H115" s="400"/>
      <c r="I115" s="400"/>
      <c r="J115" s="266"/>
    </row>
    <row r="116" spans="1:10" x14ac:dyDescent="0.25">
      <c r="A116" s="296"/>
      <c r="B116" s="266"/>
      <c r="C116" s="266"/>
      <c r="D116" s="266"/>
      <c r="E116" s="266"/>
      <c r="F116" s="266"/>
      <c r="G116" s="266"/>
      <c r="H116" s="266"/>
      <c r="I116" s="266"/>
      <c r="J116" s="266"/>
    </row>
    <row r="117" spans="1:10" x14ac:dyDescent="0.25">
      <c r="A117" s="266"/>
      <c r="B117" s="296" t="s">
        <v>501</v>
      </c>
      <c r="C117" s="401" t="s">
        <v>425</v>
      </c>
      <c r="D117" s="401"/>
      <c r="E117" s="401"/>
      <c r="F117" s="401"/>
      <c r="G117" s="401"/>
      <c r="H117" s="401"/>
      <c r="I117" s="401"/>
      <c r="J117" s="266"/>
    </row>
    <row r="118" spans="1:10" x14ac:dyDescent="0.25">
      <c r="A118" s="266"/>
      <c r="B118" s="266"/>
      <c r="C118" s="266"/>
      <c r="D118" s="266"/>
      <c r="E118" s="266"/>
      <c r="F118" s="266"/>
      <c r="G118" s="266"/>
      <c r="H118" s="266"/>
      <c r="I118" s="266"/>
      <c r="J118" s="266"/>
    </row>
    <row r="119" spans="1:10" x14ac:dyDescent="0.25">
      <c r="A119" s="259" t="s">
        <v>475</v>
      </c>
      <c r="B119" s="266"/>
      <c r="C119" s="266"/>
      <c r="D119" s="266"/>
      <c r="E119" s="266"/>
      <c r="F119" s="266"/>
      <c r="G119" s="266"/>
      <c r="H119" s="266"/>
      <c r="I119" s="266"/>
      <c r="J119" s="235"/>
    </row>
    <row r="120" spans="1:10" x14ac:dyDescent="0.25">
      <c r="A120" s="235" t="s">
        <v>156</v>
      </c>
      <c r="B120" s="367" t="s">
        <v>222</v>
      </c>
      <c r="C120" s="367"/>
      <c r="D120" s="377"/>
      <c r="E120" s="377"/>
      <c r="F120" s="377"/>
      <c r="G120" s="377"/>
      <c r="H120" s="235"/>
      <c r="I120" s="235"/>
      <c r="J120" s="235"/>
    </row>
    <row r="121" spans="1:10" x14ac:dyDescent="0.25">
      <c r="A121" s="235"/>
      <c r="B121" s="398"/>
      <c r="C121" s="398"/>
      <c r="D121" s="402"/>
      <c r="E121" s="402"/>
      <c r="F121" s="402"/>
      <c r="G121" s="402"/>
      <c r="H121" s="235"/>
      <c r="I121" s="235"/>
      <c r="J121" s="235"/>
    </row>
    <row r="122" spans="1:10" x14ac:dyDescent="0.25">
      <c r="B122" s="397" t="s">
        <v>223</v>
      </c>
      <c r="C122" s="397"/>
      <c r="D122" s="397" t="s">
        <v>558</v>
      </c>
      <c r="E122" s="397"/>
      <c r="F122" s="397"/>
      <c r="G122" s="397" t="s">
        <v>160</v>
      </c>
      <c r="H122" s="235"/>
      <c r="J122" s="235"/>
    </row>
    <row r="123" spans="1:10" x14ac:dyDescent="0.25">
      <c r="A123" s="235" t="s">
        <v>157</v>
      </c>
      <c r="B123" s="398"/>
      <c r="C123" s="398"/>
      <c r="D123" s="398"/>
      <c r="E123" s="398"/>
      <c r="F123" s="398"/>
      <c r="G123" s="398"/>
      <c r="H123" s="235"/>
      <c r="I123" s="235"/>
    </row>
    <row r="124" spans="1:10" x14ac:dyDescent="0.25">
      <c r="A124" s="235"/>
      <c r="B124" s="293"/>
      <c r="C124" s="293"/>
      <c r="D124" s="293"/>
      <c r="E124" s="293"/>
      <c r="F124" s="293"/>
      <c r="G124" s="293"/>
      <c r="H124" s="293"/>
      <c r="I124" s="293"/>
      <c r="J124" s="235"/>
    </row>
    <row r="128" spans="1:10" ht="13.5" customHeight="1" x14ac:dyDescent="0.25"/>
  </sheetData>
  <mergeCells count="51">
    <mergeCell ref="C13:H13"/>
    <mergeCell ref="A12:I12"/>
    <mergeCell ref="H4:I4"/>
    <mergeCell ref="A5:D5"/>
    <mergeCell ref="A7:H7"/>
    <mergeCell ref="I7:I11"/>
    <mergeCell ref="A9:H10"/>
    <mergeCell ref="C14:F14"/>
    <mergeCell ref="C15:F15"/>
    <mergeCell ref="C16:F16"/>
    <mergeCell ref="C17:D17"/>
    <mergeCell ref="E17:I17"/>
    <mergeCell ref="C54:I56"/>
    <mergeCell ref="L21:M21"/>
    <mergeCell ref="F24:G24"/>
    <mergeCell ref="F25:G25"/>
    <mergeCell ref="F26:G26"/>
    <mergeCell ref="E27:G27"/>
    <mergeCell ref="C34:H36"/>
    <mergeCell ref="D21:E21"/>
    <mergeCell ref="D40:F40"/>
    <mergeCell ref="C42:D42"/>
    <mergeCell ref="F45:G45"/>
    <mergeCell ref="E46:G46"/>
    <mergeCell ref="C52:I53"/>
    <mergeCell ref="C81:I83"/>
    <mergeCell ref="C57:I57"/>
    <mergeCell ref="C61:H61"/>
    <mergeCell ref="C63:I65"/>
    <mergeCell ref="C66:I66"/>
    <mergeCell ref="C67:I68"/>
    <mergeCell ref="C69:I70"/>
    <mergeCell ref="C71:I72"/>
    <mergeCell ref="C73:I73"/>
    <mergeCell ref="C74:I76"/>
    <mergeCell ref="C77:I79"/>
    <mergeCell ref="A80:H80"/>
    <mergeCell ref="B122:C123"/>
    <mergeCell ref="D122:F123"/>
    <mergeCell ref="G122:G123"/>
    <mergeCell ref="C85:I87"/>
    <mergeCell ref="C93:I95"/>
    <mergeCell ref="A96:H96"/>
    <mergeCell ref="C97:I99"/>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985DC61E-2AA7-4249-9415-3B4E30F9E3F6}">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2.75" x14ac:dyDescent="0.25"/>
  <cols>
    <col min="1" max="1" width="3.796875" style="7" customWidth="1"/>
    <col min="2" max="2" width="18.6640625" style="7" customWidth="1"/>
    <col min="3" max="5" width="15.6640625" style="7" customWidth="1"/>
    <col min="6" max="6" width="23.1328125" style="7" customWidth="1"/>
    <col min="7" max="16384" width="9" style="7"/>
  </cols>
  <sheetData>
    <row r="1" spans="1:7" ht="21" x14ac:dyDescent="0.25">
      <c r="A1" s="150"/>
      <c r="B1" s="8"/>
      <c r="C1" s="8"/>
      <c r="D1" s="8"/>
      <c r="E1" s="8"/>
      <c r="F1" s="9" t="s">
        <v>472</v>
      </c>
      <c r="G1" s="8"/>
    </row>
    <row r="2" spans="1:7" ht="18.75" x14ac:dyDescent="0.25">
      <c r="A2" s="404" t="s">
        <v>50</v>
      </c>
      <c r="B2" s="404"/>
      <c r="C2" s="404"/>
      <c r="D2" s="404"/>
      <c r="E2" s="404"/>
      <c r="F2" s="404"/>
    </row>
    <row r="3" spans="1:7" ht="10.5" customHeight="1" x14ac:dyDescent="0.25">
      <c r="A3" s="10"/>
      <c r="B3" s="10"/>
      <c r="C3" s="10"/>
      <c r="D3" s="10"/>
      <c r="E3" s="10"/>
      <c r="F3" s="10"/>
    </row>
    <row r="4" spans="1:7" ht="18.75" x14ac:dyDescent="0.25">
      <c r="A4" s="10"/>
      <c r="B4" s="355" t="s">
        <v>363</v>
      </c>
      <c r="C4" s="355"/>
      <c r="D4" s="355"/>
      <c r="E4" s="355"/>
      <c r="F4" s="355"/>
    </row>
    <row r="5" spans="1:7" ht="13.15" thickBot="1" x14ac:dyDescent="0.3">
      <c r="A5" s="405" t="s">
        <v>194</v>
      </c>
      <c r="B5" s="405"/>
      <c r="C5" s="405"/>
      <c r="D5" s="405"/>
      <c r="E5" s="405"/>
      <c r="F5" s="405"/>
    </row>
    <row r="6" spans="1:7" ht="19.5" customHeight="1" x14ac:dyDescent="0.25">
      <c r="A6" s="406" t="s">
        <v>51</v>
      </c>
      <c r="B6" s="407"/>
      <c r="C6" s="15" t="s">
        <v>1</v>
      </c>
      <c r="D6" s="15" t="s">
        <v>52</v>
      </c>
      <c r="E6" s="15" t="s">
        <v>54</v>
      </c>
      <c r="F6" s="45" t="s">
        <v>5</v>
      </c>
    </row>
    <row r="7" spans="1:7" ht="19.5" customHeight="1" x14ac:dyDescent="0.25">
      <c r="A7" s="403" t="s">
        <v>81</v>
      </c>
      <c r="B7" s="348"/>
      <c r="C7" s="25"/>
      <c r="D7" s="25"/>
      <c r="E7" s="32"/>
      <c r="F7" s="46"/>
    </row>
    <row r="8" spans="1:7" ht="19.5" customHeight="1" x14ac:dyDescent="0.25">
      <c r="A8" s="47">
        <v>1</v>
      </c>
      <c r="B8" s="34" t="s">
        <v>83</v>
      </c>
      <c r="C8" s="26"/>
      <c r="D8" s="26"/>
      <c r="E8" s="26">
        <f t="shared" ref="E8:E15" si="0">C8-D8</f>
        <v>0</v>
      </c>
      <c r="F8" s="48"/>
    </row>
    <row r="9" spans="1:7" ht="19.5" customHeight="1" x14ac:dyDescent="0.25">
      <c r="A9" s="47">
        <v>2</v>
      </c>
      <c r="B9" s="34" t="s">
        <v>85</v>
      </c>
      <c r="C9" s="26"/>
      <c r="D9" s="26"/>
      <c r="E9" s="26">
        <f t="shared" si="0"/>
        <v>0</v>
      </c>
      <c r="F9" s="48"/>
    </row>
    <row r="10" spans="1:7" ht="19.5" customHeight="1" x14ac:dyDescent="0.25">
      <c r="A10" s="47">
        <v>3</v>
      </c>
      <c r="B10" s="34" t="s">
        <v>84</v>
      </c>
      <c r="C10" s="26"/>
      <c r="D10" s="26"/>
      <c r="E10" s="26">
        <f t="shared" si="0"/>
        <v>0</v>
      </c>
      <c r="F10" s="48"/>
    </row>
    <row r="11" spans="1:7" ht="19.5" customHeight="1" x14ac:dyDescent="0.25">
      <c r="A11" s="47">
        <v>4</v>
      </c>
      <c r="B11" s="34" t="s">
        <v>86</v>
      </c>
      <c r="C11" s="26"/>
      <c r="D11" s="26"/>
      <c r="E11" s="26">
        <f t="shared" si="0"/>
        <v>0</v>
      </c>
      <c r="F11" s="48"/>
    </row>
    <row r="12" spans="1:7" ht="19.5" customHeight="1" x14ac:dyDescent="0.25">
      <c r="A12" s="47">
        <v>5</v>
      </c>
      <c r="B12" s="34" t="s">
        <v>87</v>
      </c>
      <c r="C12" s="26"/>
      <c r="D12" s="26"/>
      <c r="E12" s="26">
        <f t="shared" si="0"/>
        <v>0</v>
      </c>
      <c r="F12" s="48"/>
    </row>
    <row r="13" spans="1:7" ht="19.5" customHeight="1" x14ac:dyDescent="0.25">
      <c r="A13" s="47">
        <v>6</v>
      </c>
      <c r="B13" s="34" t="s">
        <v>88</v>
      </c>
      <c r="C13" s="26"/>
      <c r="D13" s="26"/>
      <c r="E13" s="26">
        <f t="shared" si="0"/>
        <v>0</v>
      </c>
      <c r="F13" s="48"/>
    </row>
    <row r="14" spans="1:7" ht="19.5" customHeight="1" x14ac:dyDescent="0.25">
      <c r="A14" s="47">
        <v>7</v>
      </c>
      <c r="B14" s="34" t="s">
        <v>103</v>
      </c>
      <c r="C14" s="26"/>
      <c r="D14" s="26"/>
      <c r="E14" s="26">
        <f t="shared" si="0"/>
        <v>0</v>
      </c>
      <c r="F14" s="48"/>
    </row>
    <row r="15" spans="1:7" ht="19.5" customHeight="1" x14ac:dyDescent="0.25">
      <c r="A15" s="47">
        <v>8</v>
      </c>
      <c r="B15" s="34" t="s">
        <v>89</v>
      </c>
      <c r="C15" s="26"/>
      <c r="D15" s="26"/>
      <c r="E15" s="26">
        <f t="shared" si="0"/>
        <v>0</v>
      </c>
      <c r="F15" s="48"/>
    </row>
    <row r="16" spans="1:7" ht="19.5" customHeight="1" x14ac:dyDescent="0.25">
      <c r="A16" s="403" t="s">
        <v>104</v>
      </c>
      <c r="B16" s="349"/>
      <c r="C16" s="37">
        <f>SUM(C8:C15)</f>
        <v>0</v>
      </c>
      <c r="D16" s="37">
        <f>SUM(D8:D15)</f>
        <v>0</v>
      </c>
      <c r="E16" s="37">
        <f>SUM(E8:E15)</f>
        <v>0</v>
      </c>
      <c r="F16" s="49"/>
    </row>
    <row r="17" spans="1:6" ht="19.5" customHeight="1" x14ac:dyDescent="0.25">
      <c r="A17" s="403" t="s">
        <v>480</v>
      </c>
      <c r="B17" s="348"/>
      <c r="C17" s="25"/>
      <c r="D17" s="25"/>
      <c r="E17" s="25"/>
      <c r="F17" s="46"/>
    </row>
    <row r="18" spans="1:6" ht="19.5" customHeight="1" x14ac:dyDescent="0.25">
      <c r="A18" s="47">
        <v>1</v>
      </c>
      <c r="B18" s="34" t="s">
        <v>6</v>
      </c>
      <c r="C18" s="26"/>
      <c r="D18" s="26"/>
      <c r="E18" s="26">
        <f t="shared" ref="E18:E30" si="1">C18-D18</f>
        <v>0</v>
      </c>
      <c r="F18" s="48"/>
    </row>
    <row r="19" spans="1:6" ht="19.5" customHeight="1" x14ac:dyDescent="0.25">
      <c r="A19" s="47">
        <v>2</v>
      </c>
      <c r="B19" s="34" t="s">
        <v>181</v>
      </c>
      <c r="C19" s="26"/>
      <c r="D19" s="26"/>
      <c r="E19" s="26">
        <f t="shared" si="1"/>
        <v>0</v>
      </c>
      <c r="F19" s="48"/>
    </row>
    <row r="20" spans="1:6" ht="19.5" customHeight="1" x14ac:dyDescent="0.25">
      <c r="A20" s="47">
        <v>3</v>
      </c>
      <c r="B20" s="34" t="s">
        <v>7</v>
      </c>
      <c r="C20" s="26"/>
      <c r="D20" s="26"/>
      <c r="E20" s="26">
        <f t="shared" si="1"/>
        <v>0</v>
      </c>
      <c r="F20" s="48"/>
    </row>
    <row r="21" spans="1:6" ht="19.5" customHeight="1" x14ac:dyDescent="0.25">
      <c r="A21" s="47">
        <v>4</v>
      </c>
      <c r="B21" s="34" t="s">
        <v>8</v>
      </c>
      <c r="C21" s="26"/>
      <c r="D21" s="26"/>
      <c r="E21" s="26">
        <f t="shared" si="1"/>
        <v>0</v>
      </c>
      <c r="F21" s="48"/>
    </row>
    <row r="22" spans="1:6" ht="19.5" customHeight="1" x14ac:dyDescent="0.25">
      <c r="A22" s="146">
        <v>5</v>
      </c>
      <c r="B22" s="34" t="s">
        <v>9</v>
      </c>
      <c r="C22" s="26"/>
      <c r="D22" s="26"/>
      <c r="E22" s="26">
        <f t="shared" si="1"/>
        <v>0</v>
      </c>
      <c r="F22" s="48"/>
    </row>
    <row r="23" spans="1:6" ht="19.5" customHeight="1" x14ac:dyDescent="0.25">
      <c r="A23" s="146">
        <v>6</v>
      </c>
      <c r="B23" s="34" t="s">
        <v>10</v>
      </c>
      <c r="C23" s="26"/>
      <c r="D23" s="26"/>
      <c r="E23" s="26">
        <f t="shared" si="1"/>
        <v>0</v>
      </c>
      <c r="F23" s="48"/>
    </row>
    <row r="24" spans="1:6" ht="19.5" customHeight="1" x14ac:dyDescent="0.25">
      <c r="A24" s="146">
        <v>7</v>
      </c>
      <c r="B24" s="34" t="s">
        <v>11</v>
      </c>
      <c r="C24" s="26"/>
      <c r="D24" s="26"/>
      <c r="E24" s="26">
        <f t="shared" si="1"/>
        <v>0</v>
      </c>
      <c r="F24" s="48"/>
    </row>
    <row r="25" spans="1:6" ht="19.5" customHeight="1" x14ac:dyDescent="0.25">
      <c r="A25" s="146">
        <v>8</v>
      </c>
      <c r="B25" s="34" t="s">
        <v>12</v>
      </c>
      <c r="C25" s="26"/>
      <c r="D25" s="26"/>
      <c r="E25" s="26">
        <f t="shared" si="1"/>
        <v>0</v>
      </c>
      <c r="F25" s="48"/>
    </row>
    <row r="26" spans="1:6" ht="19.5" customHeight="1" x14ac:dyDescent="0.25">
      <c r="A26" s="146">
        <v>9</v>
      </c>
      <c r="B26" s="34" t="s">
        <v>13</v>
      </c>
      <c r="C26" s="26"/>
      <c r="D26" s="26"/>
      <c r="E26" s="26">
        <f t="shared" si="1"/>
        <v>0</v>
      </c>
      <c r="F26" s="48"/>
    </row>
    <row r="27" spans="1:6" ht="19.5" customHeight="1" x14ac:dyDescent="0.25">
      <c r="A27" s="146">
        <v>10</v>
      </c>
      <c r="B27" s="34" t="s">
        <v>14</v>
      </c>
      <c r="C27" s="26"/>
      <c r="D27" s="26"/>
      <c r="E27" s="26">
        <f t="shared" si="1"/>
        <v>0</v>
      </c>
      <c r="F27" s="48"/>
    </row>
    <row r="28" spans="1:6" ht="19.5" customHeight="1" x14ac:dyDescent="0.25">
      <c r="A28" s="146">
        <v>11</v>
      </c>
      <c r="B28" s="34" t="s">
        <v>15</v>
      </c>
      <c r="C28" s="26"/>
      <c r="D28" s="26"/>
      <c r="E28" s="26">
        <f t="shared" si="1"/>
        <v>0</v>
      </c>
      <c r="F28" s="48"/>
    </row>
    <row r="29" spans="1:6" ht="19.5" customHeight="1" x14ac:dyDescent="0.25">
      <c r="A29" s="146">
        <v>12</v>
      </c>
      <c r="B29" s="34" t="s">
        <v>16</v>
      </c>
      <c r="C29" s="26"/>
      <c r="D29" s="26"/>
      <c r="E29" s="26">
        <f t="shared" si="1"/>
        <v>0</v>
      </c>
      <c r="F29" s="48"/>
    </row>
    <row r="30" spans="1:6" ht="19.5" customHeight="1" x14ac:dyDescent="0.25">
      <c r="A30" s="146">
        <v>13</v>
      </c>
      <c r="B30" s="34" t="s">
        <v>17</v>
      </c>
      <c r="C30" s="26"/>
      <c r="D30" s="26"/>
      <c r="E30" s="26">
        <f t="shared" si="1"/>
        <v>0</v>
      </c>
      <c r="F30" s="48"/>
    </row>
    <row r="31" spans="1:6" ht="19.5" customHeight="1" x14ac:dyDescent="0.25">
      <c r="A31" s="146">
        <v>14</v>
      </c>
      <c r="B31" s="34" t="s">
        <v>18</v>
      </c>
      <c r="C31" s="26"/>
      <c r="D31" s="50"/>
      <c r="E31" s="26">
        <f>C31</f>
        <v>0</v>
      </c>
      <c r="F31" s="48"/>
    </row>
    <row r="32" spans="1:6" ht="19.5" customHeight="1" x14ac:dyDescent="0.25">
      <c r="A32" s="403" t="s">
        <v>105</v>
      </c>
      <c r="B32" s="349"/>
      <c r="C32" s="26">
        <f>SUM(C18:C31)</f>
        <v>0</v>
      </c>
      <c r="D32" s="26">
        <f>SUM(D18:D30)</f>
        <v>0</v>
      </c>
      <c r="E32" s="26">
        <f>SUM(E18:E31)</f>
        <v>0</v>
      </c>
      <c r="F32" s="48"/>
    </row>
    <row r="33" spans="1:6" ht="19.5" customHeight="1" thickBot="1" x14ac:dyDescent="0.3">
      <c r="A33" s="408" t="s">
        <v>55</v>
      </c>
      <c r="B33" s="409"/>
      <c r="C33" s="51"/>
      <c r="D33" s="52">
        <f>D16-D32</f>
        <v>0</v>
      </c>
      <c r="E33" s="51"/>
      <c r="F33" s="53"/>
    </row>
    <row r="34" spans="1:6" x14ac:dyDescent="0.25">
      <c r="A34" s="410"/>
      <c r="B34" s="410"/>
      <c r="C34" s="410"/>
      <c r="D34" s="410"/>
      <c r="E34" s="410"/>
      <c r="F34" s="410"/>
    </row>
    <row r="35" spans="1:6" ht="18" customHeight="1" x14ac:dyDescent="0.25">
      <c r="A35" s="411"/>
      <c r="B35" s="412" t="s">
        <v>455</v>
      </c>
      <c r="C35" s="412"/>
      <c r="D35" s="412"/>
      <c r="E35" s="412"/>
      <c r="F35" s="412"/>
    </row>
    <row r="36" spans="1:6" ht="17.25" customHeight="1" x14ac:dyDescent="0.25">
      <c r="A36" s="411"/>
      <c r="B36" s="412"/>
      <c r="C36" s="412"/>
      <c r="D36" s="412"/>
      <c r="E36" s="412"/>
      <c r="F36" s="412"/>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講師等出演依頼承諾書(様式5)10％対応 田中進氏</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'講師等出演依頼承諾書(様式5)10％対応 田中進氏'!Print_Area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2025-05-07T23:12:35Z</dcterms:modified>
</cp:coreProperties>
</file>