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autoCompressPictures="0"/>
  <xr:revisionPtr revIDLastSave="0" documentId="13_ncr:1_{F51DA6A9-2975-410F-BDCC-1CC1BB1D962F}" xr6:coauthVersionLast="47" xr6:coauthVersionMax="47" xr10:uidLastSave="{00000000-0000-0000-0000-000000000000}"/>
  <bookViews>
    <workbookView xWindow="-120" yWindow="-120" windowWidth="20730" windowHeight="11160" tabRatio="745" firstSheet="7" activeTab="8"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r:id="rId8"/>
    <sheet name="収益・費用明細書(様式11)" sheetId="21" r:id="rId9"/>
    <sheet name="差異発生理由書(様式12)" sheetId="28" r:id="rId10"/>
    <sheet name="消費税等計算シート（様式13）" sheetId="38" r:id="rId11"/>
    <sheet name="収支予算書-修正・補正(様式14)" sheetId="26" state="hidden" r:id="rId12"/>
    <sheet name="収益・費用明細書-修正・補正(様式15)" sheetId="27" state="hidden" r:id="rId13"/>
    <sheet name="現金出納帳_見本（様式42）" sheetId="77" r:id="rId14"/>
    <sheet name="現金出納帳（様式53）" sheetId="93"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'収益・費用明細書(様式3)'!$A$1:$H$32</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38" l="1"/>
  <c r="L10" i="119"/>
  <c r="M10" i="119" s="1"/>
  <c r="L6" i="119"/>
  <c r="F24" i="119" s="1"/>
  <c r="G51" i="21"/>
  <c r="G21" i="21"/>
  <c r="H21" i="21"/>
  <c r="I20" i="21"/>
  <c r="I19" i="21"/>
  <c r="I18" i="21"/>
  <c r="I17" i="21"/>
  <c r="I16" i="21"/>
  <c r="I22" i="21"/>
  <c r="I23" i="21"/>
  <c r="I24" i="21"/>
  <c r="I25" i="21"/>
  <c r="I26" i="21"/>
  <c r="C32" i="20"/>
  <c r="C16" i="20"/>
  <c r="M6" i="119" l="1"/>
  <c r="F25" i="119"/>
  <c r="F26" i="119"/>
  <c r="E27" i="119" s="1"/>
  <c r="D40" i="119" s="1"/>
  <c r="I21" i="21"/>
  <c r="C16" i="38"/>
  <c r="B15" i="38"/>
  <c r="B14" i="38"/>
  <c r="B12" i="38"/>
  <c r="B13" i="38"/>
  <c r="B11" i="38"/>
  <c r="B10" i="38"/>
  <c r="B9" i="38"/>
  <c r="B8" i="38"/>
  <c r="D16" i="38"/>
  <c r="D33" i="38"/>
  <c r="G18" i="27"/>
  <c r="D26" i="19"/>
  <c r="G20" i="4"/>
  <c r="I20" i="4" s="1"/>
  <c r="F8" i="4" s="1"/>
  <c r="H20" i="4"/>
  <c r="I13" i="4"/>
  <c r="I14" i="4"/>
  <c r="I15" i="4"/>
  <c r="I16" i="4"/>
  <c r="I17" i="4"/>
  <c r="I18" i="4"/>
  <c r="I19" i="4"/>
  <c r="I12" i="4"/>
  <c r="B32" i="38"/>
  <c r="B23" i="38"/>
  <c r="B24" i="38"/>
  <c r="B25" i="38"/>
  <c r="B26" i="38"/>
  <c r="B27" i="38"/>
  <c r="B28" i="38"/>
  <c r="B29" i="38"/>
  <c r="B30" i="38"/>
  <c r="B31" i="38"/>
  <c r="B22" i="38"/>
  <c r="B20" i="38"/>
  <c r="G16" i="38"/>
  <c r="E33" i="38"/>
  <c r="C33" i="38"/>
  <c r="F16" i="38"/>
  <c r="E16" i="38"/>
  <c r="F7" i="93"/>
  <c r="F8" i="93" s="1"/>
  <c r="E42" i="93"/>
  <c r="D42"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3" i="26" s="1"/>
  <c r="D32" i="26"/>
  <c r="C16" i="26"/>
  <c r="C33" i="26"/>
  <c r="C32" i="26"/>
  <c r="G34" i="27"/>
  <c r="G30" i="27"/>
  <c r="G26" i="27"/>
  <c r="G35" i="27" s="1"/>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10" i="27" s="1"/>
  <c r="I7" i="27"/>
  <c r="I8" i="27"/>
  <c r="I9" i="27"/>
  <c r="G10" i="27"/>
  <c r="H10" i="27"/>
  <c r="I15" i="27"/>
  <c r="I18" i="27" s="1"/>
  <c r="I16" i="27"/>
  <c r="I17" i="27"/>
  <c r="H18" i="27"/>
  <c r="H34" i="27"/>
  <c r="H30" i="27"/>
  <c r="H26" i="27"/>
  <c r="H22" i="27"/>
  <c r="I19" i="27"/>
  <c r="I22" i="27" s="1"/>
  <c r="I20" i="27"/>
  <c r="I21" i="27"/>
  <c r="I23" i="27"/>
  <c r="I24" i="27"/>
  <c r="I25" i="27"/>
  <c r="I27" i="27"/>
  <c r="I28" i="27"/>
  <c r="I29" i="27"/>
  <c r="I31" i="27"/>
  <c r="I32" i="27"/>
  <c r="I33" i="27"/>
  <c r="I6" i="21"/>
  <c r="I7" i="21"/>
  <c r="I8" i="21"/>
  <c r="I9" i="21"/>
  <c r="G10" i="21"/>
  <c r="H10" i="21"/>
  <c r="I27" i="21"/>
  <c r="G27" i="21"/>
  <c r="H27" i="21"/>
  <c r="I28" i="21"/>
  <c r="I29" i="21"/>
  <c r="I30" i="21"/>
  <c r="G31" i="21"/>
  <c r="H31" i="21"/>
  <c r="H51" i="21" s="1"/>
  <c r="I32" i="21"/>
  <c r="I33" i="21"/>
  <c r="I34" i="21"/>
  <c r="G35" i="21"/>
  <c r="H35" i="21"/>
  <c r="I36" i="21"/>
  <c r="I37" i="21"/>
  <c r="I38" i="21"/>
  <c r="G39" i="21"/>
  <c r="G50" i="21"/>
  <c r="G46" i="21"/>
  <c r="H39" i="21"/>
  <c r="I40" i="21"/>
  <c r="I44" i="21"/>
  <c r="I45" i="21"/>
  <c r="H46" i="21"/>
  <c r="I47" i="21"/>
  <c r="I48" i="21"/>
  <c r="I49" i="21"/>
  <c r="H50" i="21"/>
  <c r="E8" i="20"/>
  <c r="E9" i="20"/>
  <c r="E10" i="20"/>
  <c r="E11" i="20"/>
  <c r="E12" i="20"/>
  <c r="E13" i="20"/>
  <c r="E14" i="20"/>
  <c r="E15" i="20"/>
  <c r="D16" i="20"/>
  <c r="D32" i="20"/>
  <c r="E18" i="20"/>
  <c r="E19" i="20"/>
  <c r="E20" i="20"/>
  <c r="E21" i="20"/>
  <c r="E22" i="20"/>
  <c r="E23" i="20"/>
  <c r="E24" i="20"/>
  <c r="E25" i="20"/>
  <c r="E26" i="20"/>
  <c r="E27" i="20"/>
  <c r="E28" i="20"/>
  <c r="E29" i="20"/>
  <c r="E30" i="20"/>
  <c r="E31" i="20"/>
  <c r="E40" i="19"/>
  <c r="G10" i="17"/>
  <c r="G19" i="17"/>
  <c r="G23" i="17"/>
  <c r="G32" i="17" s="1"/>
  <c r="G31" i="17"/>
  <c r="G27" i="17"/>
  <c r="C16" i="16"/>
  <c r="C32" i="16"/>
  <c r="C33" i="16" s="1"/>
  <c r="D16" i="16"/>
  <c r="D33" i="16" s="1"/>
  <c r="D32" i="16"/>
  <c r="E16" i="16"/>
  <c r="E32" i="16"/>
  <c r="F9" i="4"/>
  <c r="I26" i="27"/>
  <c r="F9" i="93" l="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F42" i="93" s="1"/>
  <c r="B16" i="38"/>
  <c r="I50" i="21"/>
  <c r="I31" i="21"/>
  <c r="I51" i="21" s="1"/>
  <c r="I10" i="21"/>
  <c r="D33" i="20"/>
  <c r="E16" i="20"/>
  <c r="I46" i="21"/>
  <c r="I35" i="21"/>
  <c r="I34" i="27"/>
  <c r="I35" i="27" s="1"/>
  <c r="H35" i="27"/>
  <c r="B33" i="38"/>
  <c r="E32" i="20"/>
  <c r="I39" i="21"/>
  <c r="E33" i="16"/>
  <c r="I30" i="27"/>
  <c r="E32" i="26"/>
  <c r="E16" i="26"/>
  <c r="E33" i="26" s="1"/>
  <c r="B35" i="38" l="1"/>
</calcChain>
</file>

<file path=xl/sharedStrings.xml><?xml version="1.0" encoding="utf-8"?>
<sst xmlns="http://schemas.openxmlformats.org/spreadsheetml/2006/main" count="1046" uniqueCount="581">
  <si>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</si>
  <si>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</si>
  <si>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</si>
  <si>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</si>
  <si>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</si>
  <si>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</si>
  <si>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</si>
  <si>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</si>
  <si>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</si>
  <si>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</si>
  <si>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</si>
  <si>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</si>
  <si>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</si>
  <si>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</si>
  <si>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</si>
  <si>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</si>
  <si>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</si>
  <si>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</si>
  <si>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</si>
  <si>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</si>
  <si>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</si>
  <si>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</si>
  <si>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</si>
  <si>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</si>
  <si>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</si>
  <si>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</si>
  <si>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</si>
  <si>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</si>
  <si>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</si>
  <si>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</si>
  <si>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</si>
  <si>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</si>
  <si>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</si>
  <si>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</si>
  <si>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</si>
  <si>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</si>
  <si>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</si>
  <si>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</si>
  <si>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</si>
  <si>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</si>
  <si>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</si>
  <si>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</si>
  <si>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</si>
  <si>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</si>
  <si>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</si>
  <si>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</si>
  <si>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</si>
  <si>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</si>
  <si>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</si>
  <si>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</si>
  <si>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</si>
  <si>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</si>
  <si>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</si>
  <si>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</si>
  <si>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</si>
  <si>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</si>
  <si>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</si>
  <si>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</si>
  <si>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</si>
  <si>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</si>
  <si>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</si>
  <si>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</si>
  <si>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</si>
  <si>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</si>
  <si>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</si>
  <si>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</si>
  <si>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</si>
  <si>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</si>
  <si>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</si>
  <si>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</si>
  <si>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</si>
  <si>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</si>
  <si>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</si>
  <si>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</si>
  <si>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</si>
  <si>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</si>
  <si>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</si>
  <si>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</si>
  <si>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</si>
  <si>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</si>
  <si>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</si>
  <si>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</si>
  <si>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</si>
  <si>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</si>
  <si>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</si>
  <si>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</si>
  <si>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</si>
  <si>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</si>
  <si>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</si>
  <si>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</si>
  <si>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</si>
  <si>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</si>
  <si>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</si>
  <si>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</si>
  <si>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</si>
  <si>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</si>
  <si>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</si>
  <si>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</si>
  <si>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</si>
  <si>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</si>
  <si>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</si>
  <si>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</si>
  <si>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</si>
  <si>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</si>
  <si>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</si>
  <si>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</si>
  <si>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</si>
  <si>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</si>
  <si>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</si>
  <si>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</si>
  <si>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</si>
  <si>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</si>
  <si>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</si>
  <si>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</si>
  <si>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</si>
  <si>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</si>
  <si>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</si>
  <si>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</si>
  <si>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</si>
  <si>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</si>
  <si>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</si>
  <si>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</si>
  <si>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</si>
  <si>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</si>
  <si>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</si>
  <si>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</si>
  <si>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</si>
  <si>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</si>
  <si>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</si>
  <si>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</si>
  <si>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</si>
  <si>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</si>
  <si>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</si>
  <si>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</si>
  <si>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</si>
  <si>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</si>
  <si>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</si>
  <si>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</si>
  <si>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</si>
  <si>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</si>
  <si>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</si>
  <si>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</si>
  <si>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</si>
  <si>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</si>
  <si>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</si>
  <si>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</si>
  <si>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</si>
  <si>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</si>
  <si>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</si>
  <si>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</si>
  <si>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</si>
  <si>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</si>
  <si>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</si>
  <si>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</si>
  <si>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</si>
  <si>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</si>
  <si>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</si>
  <si>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</si>
  <si>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</si>
  <si>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年　　　月　　　日</t>
    <rPh sb="0" eb="1">
      <t>ネン</t>
    </rPh>
    <rPh sb="4" eb="5">
      <t>ツキ</t>
    </rPh>
    <rPh sb="8" eb="9">
      <t>ヒ</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</si>
  <si>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</si>
  <si>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</si>
  <si>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</si>
  <si>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</si>
  <si>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</si>
  <si>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</si>
  <si>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</si>
  <si>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</si>
  <si>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</si>
  <si>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</si>
  <si>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</si>
  <si>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</si>
  <si>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</si>
  <si>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</si>
  <si>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</si>
  <si>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</si>
  <si>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</si>
  <si>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</si>
  <si>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</si>
  <si>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</si>
  <si>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</si>
  <si>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</si>
  <si>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</si>
  <si>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</si>
  <si>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</si>
  <si>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</si>
  <si>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</si>
  <si>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</si>
  <si>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</si>
  <si>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</si>
  <si>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</si>
  <si>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</si>
  <si>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</si>
  <si>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</si>
  <si>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</si>
  <si>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</si>
  <si>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</si>
  <si>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</si>
  <si>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</si>
  <si>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</si>
  <si>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</si>
  <si>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</si>
  <si>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</si>
  <si>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</si>
  <si>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</si>
  <si>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</si>
  <si>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</si>
  <si>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</si>
  <si>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</si>
  <si>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</si>
  <si>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</si>
  <si>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</si>
  <si>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</si>
  <si>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</si>
  <si>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</si>
  <si>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</si>
  <si>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</si>
  <si>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</si>
  <si>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</si>
  <si>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</si>
  <si>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</si>
  <si>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</si>
  <si>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</si>
  <si>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</si>
  <si>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</si>
  <si>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</si>
  <si>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</si>
  <si>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</si>
  <si>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</si>
  <si>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</si>
  <si>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</si>
  <si>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</si>
  <si>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</si>
  <si>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</si>
  <si>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</si>
  <si>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</si>
  <si>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</si>
  <si>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</si>
  <si>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</si>
  <si>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</si>
  <si>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</si>
  <si>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</si>
  <si>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</si>
  <si>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</si>
  <si>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</si>
  <si>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</si>
  <si>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</si>
  <si>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</si>
  <si>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</si>
  <si>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</si>
  <si>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</si>
  <si>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</si>
  <si>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</si>
  <si>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</si>
  <si>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</si>
  <si>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</si>
  <si>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</si>
  <si>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</si>
  <si>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</si>
  <si>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</si>
  <si>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</si>
  <si>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</si>
  <si>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</si>
  <si>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</si>
  <si>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</si>
  <si>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</si>
  <si>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</si>
  <si>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</si>
  <si>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</si>
  <si>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</si>
  <si>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</si>
  <si>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</si>
  <si>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</si>
  <si>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</si>
  <si>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</si>
  <si>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</si>
  <si>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</si>
  <si>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</si>
  <si>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</si>
  <si>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</si>
  <si>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</si>
  <si>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</si>
  <si>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</si>
  <si>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</si>
  <si>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</si>
  <si>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</si>
  <si>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</si>
  <si>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</si>
  <si>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</si>
  <si>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</si>
  <si>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</si>
  <si>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</si>
  <si>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</si>
  <si>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</si>
  <si>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</si>
  <si>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</si>
  <si>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</si>
  <si>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</si>
  <si>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</si>
  <si>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</si>
  <si>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</si>
  <si>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</si>
  <si>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</si>
  <si>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</si>
  <si>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</si>
  <si>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</si>
  <si>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</si>
  <si>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</si>
  <si>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</si>
  <si>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</si>
  <si>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</si>
  <si>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</si>
  <si>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</si>
  <si>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</si>
  <si>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</si>
  <si>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</si>
  <si>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</si>
  <si>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</si>
  <si>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</si>
  <si>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</si>
  <si>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</si>
  <si>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</si>
  <si>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</si>
  <si>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</si>
  <si>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</si>
  <si>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</si>
  <si>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</si>
  <si>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</si>
  <si>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</si>
  <si>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</si>
  <si>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</si>
  <si>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</si>
  <si>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</si>
  <si>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</si>
  <si>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</si>
  <si>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</si>
  <si>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</si>
  <si>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</si>
  <si>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</si>
  <si>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</si>
  <si>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</si>
  <si>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</si>
  <si>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</si>
  <si>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</si>
  <si>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</si>
  <si>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</si>
  <si>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</si>
  <si>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</si>
  <si>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</si>
  <si>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</si>
  <si>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</si>
  <si>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</si>
  <si>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</si>
  <si>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</si>
  <si>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</si>
  <si>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</si>
  <si>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</si>
  <si>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</si>
  <si>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</si>
  <si>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</si>
  <si>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</si>
  <si>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</si>
  <si>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</si>
  <si>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</si>
  <si>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</si>
  <si>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</si>
  <si>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</si>
  <si>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</si>
  <si>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</si>
  <si>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</si>
  <si>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</si>
  <si>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</si>
  <si>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</si>
  <si>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</si>
  <si>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</si>
  <si>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</si>
  <si>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</si>
  <si>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</si>
  <si>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</si>
  <si>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</si>
  <si>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</si>
  <si>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</si>
  <si>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</si>
  <si>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</si>
  <si>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</si>
  <si>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</si>
  <si>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</si>
  <si>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</si>
  <si>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</si>
  <si>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</si>
  <si>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</si>
  <si>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</si>
  <si>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</si>
  <si>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</si>
  <si>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</si>
  <si>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</si>
  <si>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</si>
  <si>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</si>
  <si>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</si>
  <si>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</si>
  <si>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</si>
  <si>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</si>
  <si>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</si>
  <si>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</si>
  <si>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</si>
  <si>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</si>
  <si>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</si>
  <si>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</si>
  <si>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</si>
  <si>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</si>
  <si>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</si>
  <si>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</si>
  <si>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</si>
  <si>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</si>
  <si>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</si>
  <si>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</si>
  <si>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</si>
  <si>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</si>
  <si>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</si>
  <si>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</si>
  <si>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</si>
  <si>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</si>
  <si>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</si>
  <si>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</si>
  <si>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</si>
  <si>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</si>
  <si>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</si>
  <si>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</si>
  <si>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</si>
  <si>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</si>
  <si>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</si>
  <si>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</si>
  <si>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</si>
  <si>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</si>
  <si>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</si>
  <si>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</si>
  <si>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</si>
  <si>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</si>
  <si>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</si>
  <si>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</si>
  <si>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</si>
  <si>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</si>
  <si>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</si>
  <si>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</si>
  <si>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</si>
  <si>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</si>
  <si>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</si>
  <si>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</si>
  <si>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</si>
  <si>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</si>
  <si>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</si>
  <si>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</si>
  <si>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</si>
  <si>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</si>
  <si>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</si>
  <si>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</si>
  <si>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</si>
  <si>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</si>
  <si>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</si>
  <si>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</si>
  <si>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</si>
  <si>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</si>
  <si>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</si>
  <si>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</si>
  <si>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</si>
  <si>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</si>
  <si>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</si>
  <si>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</si>
  <si>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</si>
  <si>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</si>
  <si>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</si>
  <si>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</si>
  <si>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</si>
  <si>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</si>
  <si>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</si>
  <si>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</si>
  <si>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</si>
  <si>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</si>
  <si>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</si>
  <si>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</si>
  <si>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</si>
  <si>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</si>
  <si>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</si>
  <si>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</si>
  <si>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</si>
  <si>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</si>
  <si>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</si>
  <si>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</si>
  <si>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</si>
  <si>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</si>
  <si>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</si>
  <si>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</si>
  <si>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</si>
  <si>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</si>
  <si>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</si>
  <si>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</si>
  <si>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</si>
  <si>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</si>
  <si>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</si>
  <si>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</si>
  <si>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</si>
  <si>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</si>
  <si>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</si>
  <si>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　事業名称　：　　　　　　　　　　　廃校×キャンプ×UFO⁉～新たな仲間との夏の思い出～　　　　　　　　　　　　　　　　　　　　　　　　）</t>
    <rPh sb="19" eb="21">
      <t>ハイコウ</t>
    </rPh>
    <rPh sb="32" eb="33">
      <t>アラ</t>
    </rPh>
    <rPh sb="35" eb="37">
      <t>ナカマ</t>
    </rPh>
    <rPh sb="39" eb="40">
      <t>ナツ</t>
    </rPh>
    <rPh sb="41" eb="42">
      <t>オモ</t>
    </rPh>
    <rPh sb="43" eb="44">
      <t>デ</t>
    </rPh>
    <phoneticPr fontId="3"/>
  </si>
  <si>
    <t>甲州市</t>
    <rPh sb="0" eb="3">
      <t>コウシュウシ</t>
    </rPh>
    <phoneticPr fontId="3"/>
  </si>
  <si>
    <t>会場設営費・会場費</t>
    <rPh sb="0" eb="2">
      <t>カイジョウ</t>
    </rPh>
    <rPh sb="2" eb="5">
      <t>セツエイヒ</t>
    </rPh>
    <rPh sb="6" eb="9">
      <t>カイジョウヒ</t>
    </rPh>
    <phoneticPr fontId="3"/>
  </si>
  <si>
    <t>宏池荘</t>
    <phoneticPr fontId="3"/>
  </si>
  <si>
    <t>DCM</t>
    <phoneticPr fontId="3"/>
  </si>
  <si>
    <t>会場設営費・会場費
雑費</t>
    <rPh sb="0" eb="2">
      <t>カイジョウ</t>
    </rPh>
    <rPh sb="2" eb="5">
      <t>セツエイヒ</t>
    </rPh>
    <rPh sb="6" eb="9">
      <t>カイジョウヒ</t>
    </rPh>
    <rPh sb="10" eb="12">
      <t>ザッピ</t>
    </rPh>
    <phoneticPr fontId="3"/>
  </si>
  <si>
    <t>日川渓谷レジャーセンター</t>
    <rPh sb="0" eb="2">
      <t>ヒカワ</t>
    </rPh>
    <rPh sb="2" eb="4">
      <t>ケイコク</t>
    </rPh>
    <phoneticPr fontId="3"/>
  </si>
  <si>
    <t>企画演出費・企画費</t>
    <rPh sb="0" eb="2">
      <t>キカク</t>
    </rPh>
    <rPh sb="2" eb="5">
      <t>エンシュツヒ</t>
    </rPh>
    <rPh sb="6" eb="9">
      <t>キカクヒ</t>
    </rPh>
    <phoneticPr fontId="3"/>
  </si>
  <si>
    <t>㈱キクシマ</t>
    <phoneticPr fontId="3"/>
  </si>
  <si>
    <t>能登講師</t>
    <rPh sb="0" eb="2">
      <t>ノト</t>
    </rPh>
    <rPh sb="2" eb="4">
      <t>コウシ</t>
    </rPh>
    <phoneticPr fontId="3"/>
  </si>
  <si>
    <t>講師関係費</t>
    <rPh sb="0" eb="5">
      <t>コウシカンケイヒ</t>
    </rPh>
    <phoneticPr fontId="3"/>
  </si>
  <si>
    <t>なべけいworks</t>
    <phoneticPr fontId="3"/>
  </si>
  <si>
    <t>あいおいニッセイ同和損害保険㈱</t>
    <rPh sb="8" eb="10">
      <t>ドウワ</t>
    </rPh>
    <rPh sb="10" eb="12">
      <t>ソンガイ</t>
    </rPh>
    <rPh sb="12" eb="14">
      <t>ホケン</t>
    </rPh>
    <phoneticPr fontId="3"/>
  </si>
  <si>
    <t>保険料・保険料</t>
    <rPh sb="0" eb="3">
      <t>ホケンリョウ</t>
    </rPh>
    <rPh sb="4" eb="7">
      <t>ホケンリョウ</t>
    </rPh>
    <phoneticPr fontId="3"/>
  </si>
  <si>
    <t>事業名称：廃校×キャンプ×UFO⁉～新たな仲間との夏の思い出～</t>
    <rPh sb="0" eb="2">
      <t>ジギョウ</t>
    </rPh>
    <rPh sb="2" eb="4">
      <t>メイショウ</t>
    </rPh>
    <phoneticPr fontId="3"/>
  </si>
  <si>
    <t>一般会計事業費</t>
    <rPh sb="0" eb="2">
      <t>イッパン</t>
    </rPh>
    <rPh sb="2" eb="4">
      <t>カイケイ</t>
    </rPh>
    <rPh sb="4" eb="7">
      <t>ジギョウヒ</t>
    </rPh>
    <phoneticPr fontId="3"/>
  </si>
  <si>
    <t>企画・演出費</t>
    <rPh sb="0" eb="2">
      <t>キカク</t>
    </rPh>
    <rPh sb="3" eb="6">
      <t>エンシュツヒ</t>
    </rPh>
    <phoneticPr fontId="3"/>
  </si>
  <si>
    <t>企画費</t>
    <rPh sb="0" eb="2">
      <t>キカク</t>
    </rPh>
    <rPh sb="2" eb="3">
      <t>ヒ</t>
    </rPh>
    <phoneticPr fontId="3"/>
  </si>
  <si>
    <t>魚掴み取り</t>
    <rPh sb="0" eb="1">
      <t>サカナ</t>
    </rPh>
    <rPh sb="1" eb="2">
      <t>ツカ</t>
    </rPh>
    <rPh sb="3" eb="4">
      <t>ド</t>
    </rPh>
    <phoneticPr fontId="3"/>
  </si>
  <si>
    <t>企画費</t>
    <rPh sb="0" eb="3">
      <t>キカクヒ</t>
    </rPh>
    <phoneticPr fontId="3"/>
  </si>
  <si>
    <t>バーベキュー30人前</t>
    <rPh sb="8" eb="10">
      <t>ニンマエ</t>
    </rPh>
    <phoneticPr fontId="3"/>
  </si>
  <si>
    <t>レトルト食品</t>
    <rPh sb="4" eb="6">
      <t>ショクヒン</t>
    </rPh>
    <phoneticPr fontId="3"/>
  </si>
  <si>
    <t>段ボール×160</t>
    <rPh sb="0" eb="1">
      <t>ダン</t>
    </rPh>
    <phoneticPr fontId="3"/>
  </si>
  <si>
    <t>朝おにぎり</t>
    <rPh sb="0" eb="1">
      <t>アサ</t>
    </rPh>
    <phoneticPr fontId="3"/>
  </si>
  <si>
    <t>諸謝金</t>
    <rPh sb="0" eb="3">
      <t>ショシャキン</t>
    </rPh>
    <phoneticPr fontId="3"/>
  </si>
  <si>
    <t>能登貞人氏への謝礼</t>
    <rPh sb="0" eb="2">
      <t>ノト</t>
    </rPh>
    <rPh sb="2" eb="4">
      <t>サダヒト</t>
    </rPh>
    <rPh sb="4" eb="5">
      <t>シ</t>
    </rPh>
    <rPh sb="7" eb="9">
      <t>シャレイ</t>
    </rPh>
    <phoneticPr fontId="3"/>
  </si>
  <si>
    <t>デザイン料含む</t>
    <rPh sb="4" eb="5">
      <t>リョウ</t>
    </rPh>
    <rPh sb="5" eb="6">
      <t>フク</t>
    </rPh>
    <phoneticPr fontId="3"/>
  </si>
  <si>
    <t>保険料</t>
    <rPh sb="0" eb="3">
      <t>ホケンリョウ</t>
    </rPh>
    <phoneticPr fontId="3"/>
  </si>
  <si>
    <t>講師関係費</t>
    <rPh sb="0" eb="5">
      <t>コウシカンケイヒ</t>
    </rPh>
    <phoneticPr fontId="3"/>
  </si>
  <si>
    <t>広報費</t>
    <rPh sb="0" eb="3">
      <t>コウホウヒ</t>
    </rPh>
    <phoneticPr fontId="3"/>
  </si>
  <si>
    <t>雑費</t>
    <rPh sb="0" eb="2">
      <t>ザッピ</t>
    </rPh>
    <phoneticPr fontId="3"/>
  </si>
  <si>
    <t>着火剤</t>
    <rPh sb="0" eb="3">
      <t>チャッカザイ</t>
    </rPh>
    <phoneticPr fontId="3"/>
  </si>
  <si>
    <t>バッテリーポンプ</t>
    <phoneticPr fontId="3"/>
  </si>
  <si>
    <t>水道用フレキパイプセット</t>
    <rPh sb="0" eb="2">
      <t>スイドウ</t>
    </rPh>
    <rPh sb="2" eb="3">
      <t>ヨウ</t>
    </rPh>
    <phoneticPr fontId="3"/>
  </si>
  <si>
    <t>クーラーボックス</t>
    <phoneticPr fontId="3"/>
  </si>
  <si>
    <t>クーラーバック（大・小）</t>
    <rPh sb="8" eb="9">
      <t>ダイ</t>
    </rPh>
    <rPh sb="10" eb="11">
      <t>ショウ</t>
    </rPh>
    <phoneticPr fontId="3"/>
  </si>
  <si>
    <t>木炭6Kg×2</t>
    <rPh sb="0" eb="2">
      <t>モクタン</t>
    </rPh>
    <phoneticPr fontId="3"/>
  </si>
  <si>
    <t>予備費</t>
    <rPh sb="0" eb="3">
      <t>ヨビヒ</t>
    </rPh>
    <phoneticPr fontId="3"/>
  </si>
  <si>
    <t>会場運営費</t>
    <rPh sb="0" eb="5">
      <t>カイジョウウンエイヒ</t>
    </rPh>
    <phoneticPr fontId="3"/>
  </si>
  <si>
    <t>会場費</t>
    <rPh sb="0" eb="3">
      <t>カイジョウヒ</t>
    </rPh>
    <phoneticPr fontId="3"/>
  </si>
  <si>
    <t>塩山北中学校 校庭・体育館
(体育館32時間、照明4時間)</t>
    <rPh sb="0" eb="2">
      <t>エンザン</t>
    </rPh>
    <rPh sb="2" eb="3">
      <t>キタ</t>
    </rPh>
    <rPh sb="3" eb="6">
      <t>チュウガッコウ</t>
    </rPh>
    <rPh sb="7" eb="9">
      <t>コウテイ</t>
    </rPh>
    <rPh sb="10" eb="13">
      <t>タイイクカン</t>
    </rPh>
    <rPh sb="15" eb="18">
      <t>タイイクカン</t>
    </rPh>
    <rPh sb="20" eb="22">
      <t>ジカン</t>
    </rPh>
    <rPh sb="23" eb="25">
      <t>ショウメイ</t>
    </rPh>
    <rPh sb="26" eb="28">
      <t>ジカン</t>
    </rPh>
    <phoneticPr fontId="3"/>
  </si>
  <si>
    <t>宏池荘</t>
    <rPh sb="0" eb="1">
      <t>ヒロ</t>
    </rPh>
    <rPh sb="1" eb="2">
      <t>イケ</t>
    </rPh>
    <rPh sb="2" eb="3">
      <t>ソウ</t>
    </rPh>
    <phoneticPr fontId="3"/>
  </si>
  <si>
    <t>タープ</t>
    <phoneticPr fontId="3"/>
  </si>
  <si>
    <t>バーベキューコンロ×2</t>
    <phoneticPr fontId="3"/>
  </si>
  <si>
    <t>会場費</t>
    <rPh sb="0" eb="3">
      <t>カイジョウヒ</t>
    </rPh>
    <phoneticPr fontId="3"/>
  </si>
  <si>
    <t>プール</t>
    <phoneticPr fontId="3"/>
  </si>
  <si>
    <t>上記の収支差額（余剰金）は、第　　　　10　回理事会の承認を経て一般会計に繰り入れる。　　　</t>
    <rPh sb="0" eb="2">
      <t>ジョウキ</t>
    </rPh>
    <rPh sb="3" eb="5">
      <t>シュウシ</t>
    </rPh>
    <rPh sb="5" eb="7">
      <t>サガク</t>
    </rPh>
    <rPh sb="8" eb="11">
      <t>ヨジョウキン</t>
    </rPh>
    <rPh sb="14" eb="15">
      <t>ダイ</t>
    </rPh>
    <rPh sb="22" eb="23">
      <t>カイ</t>
    </rPh>
    <rPh sb="23" eb="26">
      <t>リジカイ</t>
    </rPh>
    <rPh sb="27" eb="29">
      <t>ショウニン</t>
    </rPh>
    <rPh sb="30" eb="31">
      <t>ケイ</t>
    </rPh>
    <rPh sb="32" eb="34">
      <t>イッパン</t>
    </rPh>
    <rPh sb="34" eb="36">
      <t>カイケイ</t>
    </rPh>
    <rPh sb="37" eb="40">
      <t>クリイ</t>
    </rPh>
    <phoneticPr fontId="3"/>
  </si>
  <si>
    <t>一般社団法人甲州青年会議所</t>
    <rPh sb="0" eb="6">
      <t>イッパンシャダンホウジン</t>
    </rPh>
    <rPh sb="6" eb="8">
      <t>コウシュウ</t>
    </rPh>
    <rPh sb="8" eb="10">
      <t>セイネン</t>
    </rPh>
    <rPh sb="10" eb="13">
      <t>カイギショ</t>
    </rPh>
    <phoneticPr fontId="3"/>
  </si>
  <si>
    <t>　　　　青少年委員会宛</t>
    <rPh sb="4" eb="7">
      <t>セイショウネン</t>
    </rPh>
    <rPh sb="7" eb="10">
      <t>イインカイ</t>
    </rPh>
    <phoneticPr fontId="3"/>
  </si>
  <si>
    <t>廃校×キャンプ×UFO!?～新たな仲間との夏の思い出～</t>
    <phoneticPr fontId="3"/>
  </si>
  <si>
    <t>　　　2025 年　8月　　23日（土）　　　　　　</t>
    <rPh sb="18" eb="19">
      <t>ド</t>
    </rPh>
    <phoneticPr fontId="3"/>
  </si>
  <si>
    <t>　　　　19：00　　　　～　　　　21：00　　　　（120分間）</t>
    <phoneticPr fontId="3"/>
  </si>
  <si>
    <t>旧塩山北中学校</t>
    <rPh sb="0" eb="1">
      <t>キュウ</t>
    </rPh>
    <rPh sb="1" eb="3">
      <t>エンザン</t>
    </rPh>
    <rPh sb="3" eb="4">
      <t>キタ</t>
    </rPh>
    <rPh sb="4" eb="7">
      <t>チュウガッコウ</t>
    </rPh>
    <phoneticPr fontId="3"/>
  </si>
  <si>
    <t>能登　貞人様</t>
    <rPh sb="0" eb="2">
      <t>ノト</t>
    </rPh>
    <rPh sb="3" eb="4">
      <t>サダ</t>
    </rPh>
    <rPh sb="4" eb="5">
      <t>ヒト</t>
    </rPh>
    <rPh sb="5" eb="6">
      <t>サマ</t>
    </rPh>
    <phoneticPr fontId="3"/>
  </si>
  <si>
    <t>テーマ［　UFOについて　]</t>
    <phoneticPr fontId="3"/>
  </si>
  <si>
    <t>２０２５ 年　　８月　２３日</t>
    <rPh sb="5" eb="6">
      <t>ネン</t>
    </rPh>
    <rPh sb="9" eb="10">
      <t>ガツ</t>
    </rPh>
    <rPh sb="13" eb="14">
      <t>ニチ</t>
    </rPh>
    <phoneticPr fontId="3"/>
  </si>
  <si>
    <t>会場運営費</t>
    <rPh sb="0" eb="2">
      <t>カイジョウ</t>
    </rPh>
    <rPh sb="2" eb="5">
      <t>ウンエイヒ</t>
    </rPh>
    <phoneticPr fontId="3"/>
  </si>
  <si>
    <t>諸謝金</t>
    <phoneticPr fontId="3"/>
  </si>
  <si>
    <t>保険料</t>
    <rPh sb="0" eb="2">
      <t>ホケン</t>
    </rPh>
    <rPh sb="2" eb="3">
      <t>リョウ</t>
    </rPh>
    <phoneticPr fontId="3"/>
  </si>
  <si>
    <t>不備にて申し込みが出来なかった。</t>
    <rPh sb="0" eb="2">
      <t>フビ</t>
    </rPh>
    <rPh sb="4" eb="5">
      <t>モウ</t>
    </rPh>
    <rPh sb="6" eb="7">
      <t>コ</t>
    </rPh>
    <rPh sb="9" eb="11">
      <t>デキ</t>
    </rPh>
    <phoneticPr fontId="3"/>
  </si>
  <si>
    <t>（事業名称：　廃校×キャンプ×UFO⁉～新たな仲間との夏の思い出～　　　　　　　　　　　　　　　　　　　　　　　　　　　　　　　）   第　　10　回支払申請</t>
    <rPh sb="1" eb="3">
      <t>ジギョウ</t>
    </rPh>
    <rPh sb="3" eb="5">
      <t>メイショウ</t>
    </rPh>
    <phoneticPr fontId="3"/>
  </si>
  <si>
    <t>　</t>
    <phoneticPr fontId="3"/>
  </si>
  <si>
    <t>公益事業ということで甲州市の方で値引きをしていただいた。</t>
    <rPh sb="0" eb="4">
      <t>コウエキジギョウ</t>
    </rPh>
    <rPh sb="10" eb="13">
      <t>コウシュウシ</t>
    </rPh>
    <rPh sb="14" eb="15">
      <t>ホウ</t>
    </rPh>
    <rPh sb="16" eb="18">
      <t>ネビ</t>
    </rPh>
    <phoneticPr fontId="3"/>
  </si>
  <si>
    <t>講師料に関してお互いの認識の違いがあったため、修正致しました。</t>
    <rPh sb="0" eb="3">
      <t>コウシリョウ</t>
    </rPh>
    <rPh sb="4" eb="5">
      <t>カン</t>
    </rPh>
    <rPh sb="8" eb="9">
      <t>タガ</t>
    </rPh>
    <rPh sb="11" eb="13">
      <t>ニンシキ</t>
    </rPh>
    <rPh sb="14" eb="15">
      <t>チガ</t>
    </rPh>
    <rPh sb="23" eb="25">
      <t>シュウセイ</t>
    </rPh>
    <rPh sb="25" eb="26">
      <t>イタ</t>
    </rPh>
    <phoneticPr fontId="3"/>
  </si>
  <si>
    <t>事業費</t>
    <rPh sb="0" eb="3">
      <t>ジギョウヒ</t>
    </rPh>
    <phoneticPr fontId="3"/>
  </si>
  <si>
    <t>事業繰入金</t>
    <rPh sb="0" eb="5">
      <t>ジギョウクリイレキン</t>
    </rPh>
    <phoneticPr fontId="3"/>
  </si>
  <si>
    <t>DCM</t>
    <phoneticPr fontId="3"/>
  </si>
  <si>
    <t>宏池荘</t>
    <rPh sb="0" eb="1">
      <t>ヒロ</t>
    </rPh>
    <rPh sb="1" eb="2">
      <t>イケ</t>
    </rPh>
    <rPh sb="2" eb="3">
      <t>ソウ</t>
    </rPh>
    <phoneticPr fontId="3"/>
  </si>
  <si>
    <t>㈱キクシマ</t>
    <phoneticPr fontId="3"/>
  </si>
  <si>
    <t>日川渓谷</t>
    <rPh sb="0" eb="2">
      <t>ヒカワ</t>
    </rPh>
    <rPh sb="2" eb="4">
      <t>ケイコク</t>
    </rPh>
    <phoneticPr fontId="3"/>
  </si>
  <si>
    <t>甲州市</t>
    <rPh sb="0" eb="3">
      <t>コウシュウシ</t>
    </rPh>
    <phoneticPr fontId="3"/>
  </si>
  <si>
    <t>講師料　能登</t>
    <rPh sb="0" eb="3">
      <t>コウシリョウ</t>
    </rPh>
    <rPh sb="4" eb="6">
      <t>ノト</t>
    </rPh>
    <phoneticPr fontId="3"/>
  </si>
  <si>
    <t>預り金</t>
    <rPh sb="0" eb="1">
      <t>アズカ</t>
    </rPh>
    <rPh sb="2" eb="3">
      <t>キン</t>
    </rPh>
    <phoneticPr fontId="3"/>
  </si>
  <si>
    <t>源泉所得税</t>
    <rPh sb="0" eb="5">
      <t>ゲンセンショトクゼイ</t>
    </rPh>
    <phoneticPr fontId="3"/>
  </si>
  <si>
    <t>源泉所得税支払</t>
    <rPh sb="0" eb="5">
      <t>ゲンセンショトクゼイ</t>
    </rPh>
    <rPh sb="5" eb="7">
      <t>シハライ</t>
    </rPh>
    <phoneticPr fontId="3"/>
  </si>
  <si>
    <t>なべけいwarks</t>
    <phoneticPr fontId="3"/>
  </si>
  <si>
    <t>余剰金</t>
    <rPh sb="0" eb="3">
      <t>ヨジョウキン</t>
    </rPh>
    <phoneticPr fontId="3"/>
  </si>
  <si>
    <t>本会計へ繰り入れ</t>
    <rPh sb="0" eb="3">
      <t>ホンカイケイ</t>
    </rPh>
    <rPh sb="4" eb="5">
      <t>ク</t>
    </rPh>
    <rPh sb="6" eb="7">
      <t>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</si>
</sst>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4"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18">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38" fontId="8" fillId="0" borderId="57" xfId="6" applyFont="1" applyBorder="1" applyAlignment="1">
      <alignment vertical="center"/>
    </xf>
    <xf numFmtId="38" fontId="8" fillId="0" borderId="58"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2"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0" borderId="0" xfId="16" applyFont="1" applyAlignment="1">
      <alignment horizontal="left" vertical="top" wrapText="1" shrinkToFit="1"/>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0" xfId="16" applyFont="1" applyAlignment="1">
      <alignment horizontal="center" vertical="center"/>
    </xf>
    <xf numFmtId="0" fontId="0" fillId="0" borderId="0" xfId="16" applyFont="1" applyAlignment="1">
      <alignment horizontal="left" vertical="center"/>
    </xf>
    <xf numFmtId="0" fontId="0" fillId="0" borderId="38"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vertical="center" shrinkToFit="1"/>
    </xf>
    <xf numFmtId="0" fontId="14" fillId="0" borderId="0" xfId="0" applyFont="1" applyAlignment="1">
      <alignment horizontal="left" wrapText="1"/>
    </xf>
    <xf numFmtId="0" fontId="14" fillId="0" borderId="0" xfId="16" applyFont="1" applyAlignment="1">
      <alignment horizontal="left" vertical="center" shrinkToFit="1"/>
    </xf>
    <xf numFmtId="178" fontId="0" fillId="0" borderId="38" xfId="16" applyNumberFormat="1" applyFont="1" applyBorder="1" applyAlignment="1">
      <alignment horizontal="right" vertical="center"/>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21" fillId="0" borderId="0" xfId="16" applyFont="1" applyAlignment="1">
      <alignment horizontal="center" vertical="center"/>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9" xfId="16" applyNumberFormat="1" applyFont="1" applyBorder="1" applyAlignment="1">
      <alignment horizontal="right" vertical="center"/>
    </xf>
    <xf numFmtId="0" fontId="0" fillId="0" borderId="39" xfId="0" applyBorder="1" applyAlignment="1">
      <alignment vertical="center"/>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0" fillId="0" borderId="66"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0" fontId="15" fillId="0" borderId="8" xfId="14" applyFont="1" applyBorder="1" applyAlignment="1">
      <alignment horizontal="center" wrapText="1"/>
    </xf>
    <xf numFmtId="0" fontId="43" fillId="0" borderId="10" xfId="14" applyFont="1" applyBorder="1" applyAlignment="1">
      <alignment horizontal="center"/>
    </xf>
    <xf numFmtId="0" fontId="0" fillId="0" borderId="11" xfId="14" applyFont="1" applyBorder="1" applyAlignment="1">
      <alignment horizontal="left" vertical="center"/>
    </xf>
    <xf numFmtId="0" fontId="0" fillId="0" borderId="9" xfId="14" applyFont="1" applyBorder="1" applyAlignment="1">
      <alignment vertical="center"/>
    </xf>
    <xf numFmtId="177" fontId="0" fillId="0" borderId="9" xfId="14" applyNumberFormat="1" applyFont="1" applyBorder="1" applyAlignment="1">
      <alignment vertical="center"/>
    </xf>
    <xf numFmtId="10" fontId="0" fillId="0" borderId="8" xfId="14" applyNumberFormat="1" applyFont="1" applyBorder="1" applyAlignment="1">
      <alignment vertical="center"/>
    </xf>
    <xf numFmtId="0" fontId="0" fillId="0" borderId="8" xfId="14" applyFont="1" applyBorder="1" applyAlignment="1">
      <alignment vertical="center" wrapText="1"/>
    </xf>
    <xf numFmtId="0" fontId="0" fillId="0" borderId="54" xfId="14" applyFont="1" applyBorder="1" applyAlignment="1">
      <alignment vertical="center"/>
    </xf>
    <xf numFmtId="56" fontId="0" fillId="0" borderId="10" xfId="14" applyNumberFormat="1" applyFont="1" applyBorder="1" applyAlignment="1">
      <alignment vertical="center"/>
    </xf>
    <xf numFmtId="0" fontId="4" fillId="0" borderId="8" xfId="5" applyBorder="1" applyAlignment="1">
      <alignment vertical="center"/>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791700"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4</xdr:col>
      <xdr:colOff>504825</xdr:colOff>
      <xdr:row>16</xdr:row>
      <xdr:rowOff>171450</xdr:rowOff>
    </xdr:from>
    <xdr:to>
      <xdr:col>5</xdr:col>
      <xdr:colOff>57150</xdr:colOff>
      <xdr:row>18</xdr:row>
      <xdr:rowOff>38100</xdr:rowOff>
    </xdr:to>
    <xdr:sp macro="" textlink="">
      <xdr:nvSpPr>
        <xdr:cNvPr id="11" name="楕円 10">
          <a:extLst>
            <a:ext uri="{FF2B5EF4-FFF2-40B4-BE49-F238E27FC236}">
              <a16:creationId xmlns:a16="http://schemas.microsoft.com/office/drawing/2014/main" id="{F07A09F4-80EB-42BE-9767-03D41EB3A725}"/>
            </a:ext>
          </a:extLst>
        </xdr:cNvPr>
        <xdr:cNvSpPr/>
      </xdr:nvSpPr>
      <xdr:spPr bwMode="auto">
        <a:xfrm>
          <a:off x="2390775" y="3105150"/>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133350</xdr:colOff>
      <xdr:row>19</xdr:row>
      <xdr:rowOff>0</xdr:rowOff>
    </xdr:from>
    <xdr:to>
      <xdr:col>3</xdr:col>
      <xdr:colOff>504825</xdr:colOff>
      <xdr:row>20</xdr:row>
      <xdr:rowOff>38100</xdr:rowOff>
    </xdr:to>
    <xdr:sp macro="" textlink="">
      <xdr:nvSpPr>
        <xdr:cNvPr id="12" name="楕円 11">
          <a:extLst>
            <a:ext uri="{FF2B5EF4-FFF2-40B4-BE49-F238E27FC236}">
              <a16:creationId xmlns:a16="http://schemas.microsoft.com/office/drawing/2014/main" id="{2557B817-5EB3-477D-B882-B4690DB45F93}"/>
            </a:ext>
          </a:extLst>
        </xdr:cNvPr>
        <xdr:cNvSpPr/>
      </xdr:nvSpPr>
      <xdr:spPr bwMode="auto">
        <a:xfrm>
          <a:off x="1304925" y="345757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257175</xdr:colOff>
      <xdr:row>27</xdr:row>
      <xdr:rowOff>171450</xdr:rowOff>
    </xdr:from>
    <xdr:to>
      <xdr:col>8</xdr:col>
      <xdr:colOff>628650</xdr:colOff>
      <xdr:row>29</xdr:row>
      <xdr:rowOff>28575</xdr:rowOff>
    </xdr:to>
    <xdr:sp macro="" textlink="">
      <xdr:nvSpPr>
        <xdr:cNvPr id="16" name="楕円 15">
          <a:extLst>
            <a:ext uri="{FF2B5EF4-FFF2-40B4-BE49-F238E27FC236}">
              <a16:creationId xmlns:a16="http://schemas.microsoft.com/office/drawing/2014/main" id="{6566CD4C-2CB3-4395-961A-0F2DDE692C5E}"/>
            </a:ext>
          </a:extLst>
        </xdr:cNvPr>
        <xdr:cNvSpPr/>
      </xdr:nvSpPr>
      <xdr:spPr bwMode="auto">
        <a:xfrm>
          <a:off x="5972175" y="50768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266700</xdr:colOff>
      <xdr:row>29</xdr:row>
      <xdr:rowOff>152400</xdr:rowOff>
    </xdr:from>
    <xdr:to>
      <xdr:col>8</xdr:col>
      <xdr:colOff>638175</xdr:colOff>
      <xdr:row>31</xdr:row>
      <xdr:rowOff>9525</xdr:rowOff>
    </xdr:to>
    <xdr:sp macro="" textlink="">
      <xdr:nvSpPr>
        <xdr:cNvPr id="17" name="楕円 16">
          <a:extLst>
            <a:ext uri="{FF2B5EF4-FFF2-40B4-BE49-F238E27FC236}">
              <a16:creationId xmlns:a16="http://schemas.microsoft.com/office/drawing/2014/main" id="{567DB51C-4308-4070-9AEC-4AD18928E36F}"/>
            </a:ext>
          </a:extLst>
        </xdr:cNvPr>
        <xdr:cNvSpPr/>
      </xdr:nvSpPr>
      <xdr:spPr bwMode="auto">
        <a:xfrm>
          <a:off x="5981700" y="54197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4</xdr:col>
      <xdr:colOff>504825</xdr:colOff>
      <xdr:row>16</xdr:row>
      <xdr:rowOff>171450</xdr:rowOff>
    </xdr:from>
    <xdr:to>
      <xdr:col>5</xdr:col>
      <xdr:colOff>57150</xdr:colOff>
      <xdr:row>18</xdr:row>
      <xdr:rowOff>38100</xdr:rowOff>
    </xdr:to>
    <xdr:sp macro="" textlink="">
      <xdr:nvSpPr>
        <xdr:cNvPr id="18" name="楕円 17">
          <a:extLst>
            <a:ext uri="{FF2B5EF4-FFF2-40B4-BE49-F238E27FC236}">
              <a16:creationId xmlns:a16="http://schemas.microsoft.com/office/drawing/2014/main" id="{B0E507AB-01F3-4429-8A99-206FAAFE5A37}"/>
            </a:ext>
          </a:extLst>
        </xdr:cNvPr>
        <xdr:cNvSpPr/>
      </xdr:nvSpPr>
      <xdr:spPr bwMode="auto">
        <a:xfrm>
          <a:off x="2390775" y="3105150"/>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133350</xdr:colOff>
      <xdr:row>19</xdr:row>
      <xdr:rowOff>0</xdr:rowOff>
    </xdr:from>
    <xdr:to>
      <xdr:col>3</xdr:col>
      <xdr:colOff>504825</xdr:colOff>
      <xdr:row>20</xdr:row>
      <xdr:rowOff>38100</xdr:rowOff>
    </xdr:to>
    <xdr:sp macro="" textlink="">
      <xdr:nvSpPr>
        <xdr:cNvPr id="19" name="楕円 18">
          <a:extLst>
            <a:ext uri="{FF2B5EF4-FFF2-40B4-BE49-F238E27FC236}">
              <a16:creationId xmlns:a16="http://schemas.microsoft.com/office/drawing/2014/main" id="{04ACA369-9793-4967-9E4A-D24063AF047E}"/>
            </a:ext>
          </a:extLst>
        </xdr:cNvPr>
        <xdr:cNvSpPr/>
      </xdr:nvSpPr>
      <xdr:spPr bwMode="auto">
        <a:xfrm>
          <a:off x="1304925" y="345757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257175</xdr:colOff>
      <xdr:row>27</xdr:row>
      <xdr:rowOff>171450</xdr:rowOff>
    </xdr:from>
    <xdr:to>
      <xdr:col>8</xdr:col>
      <xdr:colOff>628650</xdr:colOff>
      <xdr:row>29</xdr:row>
      <xdr:rowOff>28575</xdr:rowOff>
    </xdr:to>
    <xdr:sp macro="" textlink="">
      <xdr:nvSpPr>
        <xdr:cNvPr id="20" name="楕円 19">
          <a:extLst>
            <a:ext uri="{FF2B5EF4-FFF2-40B4-BE49-F238E27FC236}">
              <a16:creationId xmlns:a16="http://schemas.microsoft.com/office/drawing/2014/main" id="{83F3CFBF-D2CA-4EC7-A143-B81C442B01D2}"/>
            </a:ext>
          </a:extLst>
        </xdr:cNvPr>
        <xdr:cNvSpPr/>
      </xdr:nvSpPr>
      <xdr:spPr bwMode="auto">
        <a:xfrm>
          <a:off x="5972175" y="50768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266700</xdr:colOff>
      <xdr:row>29</xdr:row>
      <xdr:rowOff>152400</xdr:rowOff>
    </xdr:from>
    <xdr:to>
      <xdr:col>8</xdr:col>
      <xdr:colOff>638175</xdr:colOff>
      <xdr:row>31</xdr:row>
      <xdr:rowOff>9525</xdr:rowOff>
    </xdr:to>
    <xdr:sp macro="" textlink="">
      <xdr:nvSpPr>
        <xdr:cNvPr id="21" name="楕円 20">
          <a:extLst>
            <a:ext uri="{FF2B5EF4-FFF2-40B4-BE49-F238E27FC236}">
              <a16:creationId xmlns:a16="http://schemas.microsoft.com/office/drawing/2014/main" id="{1FEF15A5-4AC8-49C8-ABFA-C4A287326F69}"/>
            </a:ext>
          </a:extLst>
        </xdr:cNvPr>
        <xdr:cNvSpPr/>
      </xdr:nvSpPr>
      <xdr:spPr bwMode="auto">
        <a:xfrm>
          <a:off x="5981700" y="54197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hyperlink" Target="ryousyuu\&#12461;&#12463;&#12471;&#12510;&#12288;&#9316;.pdf" TargetMode="External"/><Relationship Id="rId13" Type="http://schemas.openxmlformats.org/officeDocument/2006/relationships/hyperlink" Target="ryousyuu\DCM&#12288;&#9314;.pdf" TargetMode="External"/><Relationship Id="rId18" Type="http://schemas.openxmlformats.org/officeDocument/2006/relationships/hyperlink" Target="ryousyuu\DCM&#12288;&#9314;.pdf" TargetMode="External"/><Relationship Id="rId3" Type="http://schemas.openxmlformats.org/officeDocument/2006/relationships/hyperlink" Target="ryousyuu\DCM%20&#9314;-2.pdf" TargetMode="External"/><Relationship Id="rId7" Type="http://schemas.openxmlformats.org/officeDocument/2006/relationships/hyperlink" Target="ryousyuu\&#12461;&#12463;&#12471;&#12510;&#12288;&#9316;.pdf" TargetMode="External"/><Relationship Id="rId12" Type="http://schemas.openxmlformats.org/officeDocument/2006/relationships/hyperlink" Target="ryousyuu\&#12394;&#12409;&#12369;&#12356;&#12288;&#9318;.pdf" TargetMode="External"/><Relationship Id="rId17" Type="http://schemas.openxmlformats.org/officeDocument/2006/relationships/hyperlink" Target="ryousyuu\DCM&#12288;&#9314;.pdf" TargetMode="External"/><Relationship Id="rId2" Type="http://schemas.openxmlformats.org/officeDocument/2006/relationships/hyperlink" Target="ryousyuu\&#23439;&#27744;&#33624;&#12288;&#9313;.pdf" TargetMode="External"/><Relationship Id="rId16" Type="http://schemas.openxmlformats.org/officeDocument/2006/relationships/hyperlink" Target="ryousyuu\DCM&#12288;&#9314;.pdf" TargetMode="External"/><Relationship Id="rId1" Type="http://schemas.openxmlformats.org/officeDocument/2006/relationships/hyperlink" Target="ryousyuu\&#30002;&#24030;&#24066;&#12288;&#9312;.pdf" TargetMode="External"/><Relationship Id="rId6" Type="http://schemas.openxmlformats.org/officeDocument/2006/relationships/hyperlink" Target="ryousyuu\&#26085;&#24029;&#12524;&#12472;&#12515;&#12540;&#12475;&#12531;&#12479;&#12540;&#12288;&#9315;.pdf" TargetMode="External"/><Relationship Id="rId11" Type="http://schemas.openxmlformats.org/officeDocument/2006/relationships/hyperlink" Target="ryousyuu\&#33021;&#30331;&#12288;&#65302;.pdf" TargetMode="External"/><Relationship Id="rId5" Type="http://schemas.openxmlformats.org/officeDocument/2006/relationships/hyperlink" Target="ryousyuu\DCM&#12288;&#9314;.pdf" TargetMode="External"/><Relationship Id="rId15" Type="http://schemas.openxmlformats.org/officeDocument/2006/relationships/hyperlink" Target="ryousyuu\DCM&#12288;&#9314;.pdf" TargetMode="External"/><Relationship Id="rId10" Type="http://schemas.openxmlformats.org/officeDocument/2006/relationships/hyperlink" Target="ryousyuu\&#12461;&#12463;&#12471;&#12510;&#12288;&#9316;.pdf" TargetMode="External"/><Relationship Id="rId19" Type="http://schemas.openxmlformats.org/officeDocument/2006/relationships/printerSettings" Target="../printerSettings/printerSettings9.bin"/><Relationship Id="rId4" Type="http://schemas.openxmlformats.org/officeDocument/2006/relationships/hyperlink" Target="ryousyuu\DCM%20&#9314;-2.pdf" TargetMode="External"/><Relationship Id="rId9" Type="http://schemas.openxmlformats.org/officeDocument/2006/relationships/hyperlink" Target="ryousyuu\&#12461;&#12463;&#12471;&#12510;&#12288;&#9316;.pdf" TargetMode="External"/><Relationship Id="rId14" Type="http://schemas.openxmlformats.org/officeDocument/2006/relationships/hyperlink" Target="ryousyuu\DCM&#12288;&#931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5" x14ac:dyDescent="0.15"/>
  <cols>
    <col min="1" max="1" width="5.625" style="1" bestFit="1" customWidth="1"/>
    <col min="2" max="2" width="23.375" style="1" customWidth="1"/>
    <col min="3" max="6" width="3.125" style="1" bestFit="1" customWidth="1"/>
    <col min="7" max="8" width="3.125" style="1" hidden="1" customWidth="1"/>
    <col min="9" max="14" width="3.125" style="1" bestFit="1" customWidth="1"/>
    <col min="15" max="16" width="3.125" style="1" hidden="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03" t="s">
        <v>501</v>
      </c>
      <c r="B1" s="303"/>
      <c r="C1" s="303"/>
      <c r="D1" s="303"/>
      <c r="E1" s="303"/>
      <c r="F1" s="303"/>
      <c r="G1" s="303"/>
      <c r="H1" s="303"/>
      <c r="I1" s="303"/>
      <c r="J1" s="303"/>
      <c r="K1" s="303"/>
      <c r="L1" s="303"/>
      <c r="M1" s="303"/>
      <c r="N1" s="303"/>
      <c r="O1" s="303"/>
      <c r="P1" s="303"/>
      <c r="Q1" s="303"/>
    </row>
    <row r="2" spans="1:22" ht="5.25" customHeight="1" x14ac:dyDescent="0.15">
      <c r="A2" s="218"/>
      <c r="B2" s="218"/>
      <c r="C2" s="218"/>
      <c r="D2" s="218"/>
      <c r="E2" s="218"/>
      <c r="F2" s="218"/>
      <c r="G2" s="218"/>
      <c r="H2" s="218"/>
      <c r="I2" s="218"/>
      <c r="J2" s="218"/>
      <c r="K2" s="218"/>
      <c r="L2" s="218"/>
      <c r="M2" s="218"/>
      <c r="N2" s="218"/>
      <c r="O2" s="218"/>
      <c r="P2" s="218"/>
      <c r="Q2" s="219"/>
    </row>
    <row r="3" spans="1:22" ht="27" x14ac:dyDescent="0.15">
      <c r="A3" s="73" t="s">
        <v>201</v>
      </c>
      <c r="B3" s="74" t="s">
        <v>120</v>
      </c>
      <c r="C3" s="74"/>
      <c r="D3" s="74"/>
      <c r="E3" s="74"/>
      <c r="F3" s="74"/>
      <c r="G3" s="74"/>
      <c r="H3" s="74"/>
      <c r="I3" s="74"/>
      <c r="J3" s="74"/>
      <c r="K3" s="74"/>
      <c r="L3" s="74"/>
      <c r="M3" s="74"/>
      <c r="N3" s="74"/>
      <c r="O3" s="74"/>
      <c r="P3" s="74"/>
      <c r="Q3" s="74" t="s">
        <v>121</v>
      </c>
      <c r="R3" s="66"/>
      <c r="S3" s="75" t="s">
        <v>172</v>
      </c>
      <c r="V3" s="66" t="s">
        <v>171</v>
      </c>
    </row>
    <row r="4" spans="1:22" ht="27" customHeight="1" x14ac:dyDescent="0.15">
      <c r="A4" s="306"/>
      <c r="B4" s="307"/>
      <c r="C4" s="304" t="s">
        <v>455</v>
      </c>
      <c r="D4" s="305"/>
      <c r="E4" s="304" t="s">
        <v>456</v>
      </c>
      <c r="F4" s="305"/>
      <c r="G4" s="308" t="s">
        <v>454</v>
      </c>
      <c r="H4" s="309"/>
      <c r="I4" s="304" t="s">
        <v>457</v>
      </c>
      <c r="J4" s="305"/>
      <c r="K4" s="304" t="s">
        <v>458</v>
      </c>
      <c r="L4" s="305"/>
      <c r="M4" s="304" t="s">
        <v>459</v>
      </c>
      <c r="N4" s="305"/>
      <c r="O4" s="308" t="s">
        <v>454</v>
      </c>
      <c r="P4" s="309"/>
      <c r="Q4" s="230" t="s">
        <v>199</v>
      </c>
      <c r="R4" s="66"/>
      <c r="S4" s="75"/>
    </row>
    <row r="5" spans="1:22" ht="21" customHeight="1" x14ac:dyDescent="0.15">
      <c r="A5" s="301" t="s">
        <v>266</v>
      </c>
      <c r="B5" s="302"/>
      <c r="C5" s="77" t="s">
        <v>195</v>
      </c>
      <c r="D5" s="77" t="s">
        <v>196</v>
      </c>
      <c r="E5" s="77" t="s">
        <v>195</v>
      </c>
      <c r="F5" s="77" t="s">
        <v>196</v>
      </c>
      <c r="G5" s="77" t="s">
        <v>195</v>
      </c>
      <c r="H5" s="77" t="s">
        <v>196</v>
      </c>
      <c r="I5" s="77" t="s">
        <v>195</v>
      </c>
      <c r="J5" s="77" t="s">
        <v>196</v>
      </c>
      <c r="K5" s="77" t="s">
        <v>195</v>
      </c>
      <c r="L5" s="77" t="s">
        <v>196</v>
      </c>
      <c r="M5" s="77" t="s">
        <v>195</v>
      </c>
      <c r="N5" s="77" t="s">
        <v>196</v>
      </c>
      <c r="O5" s="77" t="s">
        <v>195</v>
      </c>
      <c r="P5" s="77" t="s">
        <v>196</v>
      </c>
      <c r="Q5" s="80" t="s">
        <v>460</v>
      </c>
      <c r="R5" s="66"/>
      <c r="S5" s="75"/>
    </row>
    <row r="6" spans="1:22" ht="15" customHeight="1" x14ac:dyDescent="0.15">
      <c r="A6" s="79"/>
      <c r="B6" s="217" t="s">
        <v>469</v>
      </c>
      <c r="C6" s="77" t="s">
        <v>198</v>
      </c>
      <c r="D6" s="77" t="s">
        <v>200</v>
      </c>
      <c r="E6" s="77" t="s">
        <v>198</v>
      </c>
      <c r="F6" s="77" t="s">
        <v>200</v>
      </c>
      <c r="G6" s="77" t="s">
        <v>200</v>
      </c>
      <c r="H6" s="77" t="s">
        <v>198</v>
      </c>
      <c r="I6" s="77" t="s">
        <v>198</v>
      </c>
      <c r="J6" s="77" t="s">
        <v>200</v>
      </c>
      <c r="K6" s="77" t="s">
        <v>198</v>
      </c>
      <c r="L6" s="77" t="s">
        <v>356</v>
      </c>
      <c r="M6" s="77" t="s">
        <v>198</v>
      </c>
      <c r="N6" s="77" t="s">
        <v>356</v>
      </c>
      <c r="O6" s="77" t="s">
        <v>356</v>
      </c>
      <c r="P6" s="77" t="s">
        <v>357</v>
      </c>
      <c r="Q6" s="142"/>
      <c r="R6" s="66"/>
      <c r="S6" s="66"/>
    </row>
    <row r="7" spans="1:22" ht="15" customHeight="1" x14ac:dyDescent="0.15">
      <c r="A7" s="79"/>
      <c r="B7" s="81" t="s">
        <v>347</v>
      </c>
      <c r="C7" s="77" t="s">
        <v>198</v>
      </c>
      <c r="D7" s="77" t="s">
        <v>200</v>
      </c>
      <c r="E7" s="77" t="s">
        <v>198</v>
      </c>
      <c r="F7" s="77" t="s">
        <v>198</v>
      </c>
      <c r="G7" s="77" t="s">
        <v>200</v>
      </c>
      <c r="H7" s="77" t="s">
        <v>200</v>
      </c>
      <c r="I7" s="77" t="s">
        <v>198</v>
      </c>
      <c r="J7" s="77" t="s">
        <v>198</v>
      </c>
      <c r="K7" s="77" t="s">
        <v>198</v>
      </c>
      <c r="L7" s="77" t="s">
        <v>198</v>
      </c>
      <c r="M7" s="77" t="s">
        <v>198</v>
      </c>
      <c r="N7" s="77" t="s">
        <v>198</v>
      </c>
      <c r="O7" s="77" t="s">
        <v>356</v>
      </c>
      <c r="P7" s="77" t="s">
        <v>356</v>
      </c>
      <c r="Q7" s="142"/>
      <c r="R7" s="66"/>
      <c r="S7" s="66"/>
    </row>
    <row r="8" spans="1:22" ht="15" customHeight="1" x14ac:dyDescent="0.15">
      <c r="A8" s="82" t="s">
        <v>127</v>
      </c>
      <c r="B8" s="81" t="s">
        <v>129</v>
      </c>
      <c r="C8" s="77" t="s">
        <v>198</v>
      </c>
      <c r="D8" s="77" t="s">
        <v>200</v>
      </c>
      <c r="E8" s="77" t="s">
        <v>198</v>
      </c>
      <c r="F8" s="77" t="s">
        <v>198</v>
      </c>
      <c r="G8" s="77" t="s">
        <v>200</v>
      </c>
      <c r="H8" s="77" t="s">
        <v>200</v>
      </c>
      <c r="I8" s="77" t="s">
        <v>198</v>
      </c>
      <c r="J8" s="77" t="s">
        <v>198</v>
      </c>
      <c r="K8" s="77" t="s">
        <v>198</v>
      </c>
      <c r="L8" s="77" t="s">
        <v>198</v>
      </c>
      <c r="M8" s="77" t="s">
        <v>200</v>
      </c>
      <c r="N8" s="77" t="s">
        <v>200</v>
      </c>
      <c r="O8" s="77" t="s">
        <v>356</v>
      </c>
      <c r="P8" s="77" t="s">
        <v>356</v>
      </c>
      <c r="Q8" s="83"/>
    </row>
    <row r="9" spans="1:22" s="220" customFormat="1" ht="15" hidden="1" customHeight="1" x14ac:dyDescent="0.15">
      <c r="A9" s="202" t="s">
        <v>61</v>
      </c>
      <c r="B9" s="203" t="s">
        <v>131</v>
      </c>
      <c r="C9" s="204" t="s">
        <v>198</v>
      </c>
      <c r="D9" s="204" t="s">
        <v>200</v>
      </c>
      <c r="E9" s="204" t="s">
        <v>198</v>
      </c>
      <c r="F9" s="204" t="s">
        <v>198</v>
      </c>
      <c r="G9" s="204" t="s">
        <v>200</v>
      </c>
      <c r="H9" s="204" t="s">
        <v>200</v>
      </c>
      <c r="I9" s="204" t="s">
        <v>198</v>
      </c>
      <c r="J9" s="204" t="s">
        <v>198</v>
      </c>
      <c r="K9" s="204" t="s">
        <v>198</v>
      </c>
      <c r="L9" s="204" t="s">
        <v>198</v>
      </c>
      <c r="M9" s="204" t="s">
        <v>200</v>
      </c>
      <c r="N9" s="204" t="s">
        <v>200</v>
      </c>
      <c r="O9" s="204" t="s">
        <v>356</v>
      </c>
      <c r="P9" s="204" t="s">
        <v>356</v>
      </c>
      <c r="Q9" s="205" t="s">
        <v>211</v>
      </c>
    </row>
    <row r="10" spans="1:22" ht="15" customHeight="1" x14ac:dyDescent="0.15">
      <c r="A10" s="82" t="s">
        <v>61</v>
      </c>
      <c r="B10" s="81" t="s">
        <v>138</v>
      </c>
      <c r="C10" s="77" t="s">
        <v>198</v>
      </c>
      <c r="D10" s="77" t="s">
        <v>200</v>
      </c>
      <c r="E10" s="77" t="s">
        <v>198</v>
      </c>
      <c r="F10" s="77" t="s">
        <v>198</v>
      </c>
      <c r="G10" s="77" t="s">
        <v>200</v>
      </c>
      <c r="H10" s="77" t="s">
        <v>200</v>
      </c>
      <c r="I10" s="77" t="s">
        <v>267</v>
      </c>
      <c r="J10" s="77" t="s">
        <v>267</v>
      </c>
      <c r="K10" s="77" t="s">
        <v>267</v>
      </c>
      <c r="L10" s="77" t="s">
        <v>267</v>
      </c>
      <c r="M10" s="77" t="s">
        <v>267</v>
      </c>
      <c r="N10" s="77" t="s">
        <v>267</v>
      </c>
      <c r="O10" s="77" t="s">
        <v>356</v>
      </c>
      <c r="P10" s="77" t="s">
        <v>356</v>
      </c>
      <c r="Q10" s="83"/>
    </row>
    <row r="11" spans="1:22" ht="15" customHeight="1" x14ac:dyDescent="0.15">
      <c r="A11" s="82" t="s">
        <v>128</v>
      </c>
      <c r="B11" s="81" t="s">
        <v>107</v>
      </c>
      <c r="C11" s="77" t="s">
        <v>198</v>
      </c>
      <c r="D11" s="77" t="s">
        <v>200</v>
      </c>
      <c r="E11" s="77" t="s">
        <v>198</v>
      </c>
      <c r="F11" s="77" t="s">
        <v>198</v>
      </c>
      <c r="G11" s="77" t="s">
        <v>200</v>
      </c>
      <c r="H11" s="77" t="s">
        <v>200</v>
      </c>
      <c r="I11" s="77" t="s">
        <v>200</v>
      </c>
      <c r="J11" s="77" t="s">
        <v>200</v>
      </c>
      <c r="K11" s="77" t="s">
        <v>200</v>
      </c>
      <c r="L11" s="77" t="s">
        <v>200</v>
      </c>
      <c r="M11" s="77" t="s">
        <v>200</v>
      </c>
      <c r="N11" s="77" t="s">
        <v>200</v>
      </c>
      <c r="O11" s="77" t="s">
        <v>356</v>
      </c>
      <c r="P11" s="77" t="s">
        <v>356</v>
      </c>
      <c r="Q11" s="83"/>
    </row>
    <row r="12" spans="1:22" ht="21" customHeight="1" x14ac:dyDescent="0.15">
      <c r="A12" s="82" t="s">
        <v>130</v>
      </c>
      <c r="B12" s="81" t="s">
        <v>405</v>
      </c>
      <c r="C12" s="77" t="s">
        <v>198</v>
      </c>
      <c r="D12" s="77" t="s">
        <v>200</v>
      </c>
      <c r="E12" s="77" t="s">
        <v>198</v>
      </c>
      <c r="F12" s="77" t="s">
        <v>198</v>
      </c>
      <c r="G12" s="77" t="s">
        <v>200</v>
      </c>
      <c r="H12" s="77" t="s">
        <v>200</v>
      </c>
      <c r="I12" s="77" t="s">
        <v>198</v>
      </c>
      <c r="J12" s="77" t="s">
        <v>198</v>
      </c>
      <c r="K12" s="77" t="s">
        <v>198</v>
      </c>
      <c r="L12" s="77" t="s">
        <v>198</v>
      </c>
      <c r="M12" s="77" t="s">
        <v>198</v>
      </c>
      <c r="N12" s="77" t="s">
        <v>198</v>
      </c>
      <c r="O12" s="77" t="s">
        <v>356</v>
      </c>
      <c r="P12" s="77" t="s">
        <v>356</v>
      </c>
      <c r="Q12" s="83" t="s">
        <v>353</v>
      </c>
    </row>
    <row r="13" spans="1:22" ht="21" customHeight="1" x14ac:dyDescent="0.15">
      <c r="A13" s="82" t="s">
        <v>132</v>
      </c>
      <c r="B13" s="81" t="s">
        <v>212</v>
      </c>
      <c r="C13" s="77" t="s">
        <v>197</v>
      </c>
      <c r="D13" s="77" t="s">
        <v>200</v>
      </c>
      <c r="E13" s="77" t="s">
        <v>197</v>
      </c>
      <c r="F13" s="77" t="s">
        <v>355</v>
      </c>
      <c r="G13" s="77" t="s">
        <v>200</v>
      </c>
      <c r="H13" s="77" t="s">
        <v>200</v>
      </c>
      <c r="I13" s="77" t="s">
        <v>197</v>
      </c>
      <c r="J13" s="77" t="s">
        <v>355</v>
      </c>
      <c r="K13" s="77" t="s">
        <v>200</v>
      </c>
      <c r="L13" s="77" t="s">
        <v>200</v>
      </c>
      <c r="M13" s="77" t="s">
        <v>197</v>
      </c>
      <c r="N13" s="77" t="s">
        <v>197</v>
      </c>
      <c r="O13" s="77" t="s">
        <v>356</v>
      </c>
      <c r="P13" s="77" t="s">
        <v>356</v>
      </c>
      <c r="Q13" s="80" t="s">
        <v>362</v>
      </c>
    </row>
    <row r="14" spans="1:22" ht="15" customHeight="1" x14ac:dyDescent="0.15">
      <c r="A14" s="82" t="s">
        <v>137</v>
      </c>
      <c r="B14" s="81" t="s">
        <v>139</v>
      </c>
      <c r="C14" s="77" t="s">
        <v>200</v>
      </c>
      <c r="D14" s="77" t="s">
        <v>200</v>
      </c>
      <c r="E14" s="77" t="s">
        <v>200</v>
      </c>
      <c r="F14" s="77" t="s">
        <v>200</v>
      </c>
      <c r="G14" s="77" t="s">
        <v>200</v>
      </c>
      <c r="H14" s="77" t="s">
        <v>200</v>
      </c>
      <c r="I14" s="77" t="s">
        <v>200</v>
      </c>
      <c r="J14" s="77" t="s">
        <v>200</v>
      </c>
      <c r="K14" s="77" t="s">
        <v>200</v>
      </c>
      <c r="L14" s="77" t="s">
        <v>200</v>
      </c>
      <c r="M14" s="77" t="s">
        <v>198</v>
      </c>
      <c r="N14" s="77" t="s">
        <v>198</v>
      </c>
      <c r="O14" s="77" t="s">
        <v>356</v>
      </c>
      <c r="P14" s="77" t="s">
        <v>356</v>
      </c>
      <c r="Q14" s="83"/>
    </row>
    <row r="15" spans="1:22" x14ac:dyDescent="0.15">
      <c r="A15" s="82" t="s">
        <v>270</v>
      </c>
      <c r="B15" s="81" t="s">
        <v>203</v>
      </c>
      <c r="C15" s="77" t="s">
        <v>200</v>
      </c>
      <c r="D15" s="77" t="s">
        <v>200</v>
      </c>
      <c r="E15" s="77" t="s">
        <v>200</v>
      </c>
      <c r="F15" s="77" t="s">
        <v>200</v>
      </c>
      <c r="G15" s="77" t="s">
        <v>200</v>
      </c>
      <c r="H15" s="77" t="s">
        <v>200</v>
      </c>
      <c r="I15" s="77" t="s">
        <v>200</v>
      </c>
      <c r="J15" s="77" t="s">
        <v>200</v>
      </c>
      <c r="K15" s="77" t="s">
        <v>200</v>
      </c>
      <c r="L15" s="77" t="s">
        <v>200</v>
      </c>
      <c r="M15" s="77" t="s">
        <v>198</v>
      </c>
      <c r="N15" s="77" t="s">
        <v>198</v>
      </c>
      <c r="O15" s="77" t="s">
        <v>356</v>
      </c>
      <c r="P15" s="77" t="s">
        <v>356</v>
      </c>
      <c r="Q15" s="83"/>
    </row>
    <row r="16" spans="1:22" x14ac:dyDescent="0.15">
      <c r="A16" s="82" t="s">
        <v>271</v>
      </c>
      <c r="B16" s="81" t="s">
        <v>272</v>
      </c>
      <c r="C16" s="77" t="s">
        <v>268</v>
      </c>
      <c r="D16" s="77" t="s">
        <v>268</v>
      </c>
      <c r="E16" s="77" t="s">
        <v>200</v>
      </c>
      <c r="F16" s="77" t="s">
        <v>200</v>
      </c>
      <c r="G16" s="77" t="s">
        <v>200</v>
      </c>
      <c r="H16" s="77" t="s">
        <v>200</v>
      </c>
      <c r="I16" s="77" t="s">
        <v>198</v>
      </c>
      <c r="J16" s="77" t="s">
        <v>198</v>
      </c>
      <c r="K16" s="77" t="s">
        <v>198</v>
      </c>
      <c r="L16" s="77" t="s">
        <v>198</v>
      </c>
      <c r="M16" s="77" t="s">
        <v>197</v>
      </c>
      <c r="N16" s="77" t="s">
        <v>363</v>
      </c>
      <c r="O16" s="77" t="s">
        <v>356</v>
      </c>
      <c r="P16" s="77" t="s">
        <v>356</v>
      </c>
      <c r="Q16" s="83" t="s">
        <v>273</v>
      </c>
    </row>
    <row r="17" spans="1:26" x14ac:dyDescent="0.15">
      <c r="A17" s="82" t="s">
        <v>274</v>
      </c>
      <c r="B17" s="81" t="s">
        <v>157</v>
      </c>
      <c r="C17" s="77" t="s">
        <v>200</v>
      </c>
      <c r="D17" s="77" t="s">
        <v>200</v>
      </c>
      <c r="E17" s="77" t="s">
        <v>200</v>
      </c>
      <c r="F17" s="77" t="s">
        <v>200</v>
      </c>
      <c r="G17" s="77" t="s">
        <v>200</v>
      </c>
      <c r="H17" s="77" t="s">
        <v>200</v>
      </c>
      <c r="I17" s="77" t="s">
        <v>200</v>
      </c>
      <c r="J17" s="77" t="s">
        <v>200</v>
      </c>
      <c r="K17" s="77" t="s">
        <v>200</v>
      </c>
      <c r="L17" s="77" t="s">
        <v>200</v>
      </c>
      <c r="M17" s="77" t="s">
        <v>198</v>
      </c>
      <c r="N17" s="77" t="s">
        <v>198</v>
      </c>
      <c r="O17" s="77" t="s">
        <v>356</v>
      </c>
      <c r="P17" s="77" t="s">
        <v>356</v>
      </c>
      <c r="Q17" s="83" t="s">
        <v>451</v>
      </c>
    </row>
    <row r="18" spans="1:26" x14ac:dyDescent="0.15">
      <c r="A18" s="82" t="s">
        <v>62</v>
      </c>
      <c r="B18" s="81" t="s">
        <v>275</v>
      </c>
      <c r="C18" s="77" t="s">
        <v>200</v>
      </c>
      <c r="D18" s="77" t="s">
        <v>200</v>
      </c>
      <c r="E18" s="77" t="s">
        <v>200</v>
      </c>
      <c r="F18" s="77" t="s">
        <v>200</v>
      </c>
      <c r="G18" s="77" t="s">
        <v>200</v>
      </c>
      <c r="H18" s="77" t="s">
        <v>200</v>
      </c>
      <c r="I18" s="77" t="s">
        <v>198</v>
      </c>
      <c r="J18" s="77" t="s">
        <v>198</v>
      </c>
      <c r="K18" s="77" t="s">
        <v>198</v>
      </c>
      <c r="L18" s="77" t="s">
        <v>198</v>
      </c>
      <c r="M18" s="77" t="s">
        <v>200</v>
      </c>
      <c r="N18" s="77" t="s">
        <v>200</v>
      </c>
      <c r="O18" s="77" t="s">
        <v>356</v>
      </c>
      <c r="P18" s="77" t="s">
        <v>356</v>
      </c>
      <c r="Q18" s="83" t="s">
        <v>276</v>
      </c>
    </row>
    <row r="19" spans="1:26" x14ac:dyDescent="0.15">
      <c r="A19" s="84" t="s">
        <v>63</v>
      </c>
      <c r="B19" s="112" t="s">
        <v>277</v>
      </c>
      <c r="C19" s="77" t="s">
        <v>278</v>
      </c>
      <c r="D19" s="77" t="s">
        <v>278</v>
      </c>
      <c r="E19" s="77" t="s">
        <v>278</v>
      </c>
      <c r="F19" s="77" t="s">
        <v>278</v>
      </c>
      <c r="G19" s="77" t="s">
        <v>200</v>
      </c>
      <c r="H19" s="77" t="s">
        <v>200</v>
      </c>
      <c r="I19" s="77" t="s">
        <v>279</v>
      </c>
      <c r="J19" s="77" t="s">
        <v>279</v>
      </c>
      <c r="K19" s="77" t="s">
        <v>279</v>
      </c>
      <c r="L19" s="77" t="s">
        <v>279</v>
      </c>
      <c r="M19" s="77" t="s">
        <v>278</v>
      </c>
      <c r="N19" s="77" t="s">
        <v>278</v>
      </c>
      <c r="O19" s="77" t="s">
        <v>356</v>
      </c>
      <c r="P19" s="77" t="s">
        <v>356</v>
      </c>
      <c r="Q19" s="85" t="s">
        <v>276</v>
      </c>
    </row>
    <row r="20" spans="1:26" x14ac:dyDescent="0.15">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21" customFormat="1" ht="21" customHeight="1" x14ac:dyDescent="0.15">
      <c r="A21" s="310" t="s">
        <v>500</v>
      </c>
      <c r="B21" s="311"/>
      <c r="C21" s="116"/>
      <c r="D21" s="116"/>
      <c r="E21" s="116"/>
      <c r="F21" s="116"/>
      <c r="G21" s="116"/>
      <c r="H21" s="116"/>
      <c r="I21" s="116"/>
      <c r="J21" s="116"/>
      <c r="K21" s="116"/>
      <c r="L21" s="116"/>
      <c r="M21" s="116"/>
      <c r="N21" s="116"/>
      <c r="O21" s="116"/>
      <c r="P21" s="116"/>
      <c r="Q21" s="117"/>
    </row>
    <row r="22" spans="1:26" s="221" customFormat="1" ht="15" customHeight="1" x14ac:dyDescent="0.15">
      <c r="A22" s="118" t="s">
        <v>282</v>
      </c>
      <c r="B22" s="119" t="s">
        <v>312</v>
      </c>
      <c r="C22" s="120" t="s">
        <v>310</v>
      </c>
      <c r="D22" s="120" t="s">
        <v>310</v>
      </c>
      <c r="E22" s="120" t="s">
        <v>310</v>
      </c>
      <c r="F22" s="120" t="s">
        <v>310</v>
      </c>
      <c r="G22" s="120" t="s">
        <v>200</v>
      </c>
      <c r="H22" s="120" t="s">
        <v>200</v>
      </c>
      <c r="I22" s="120" t="s">
        <v>310</v>
      </c>
      <c r="J22" s="120" t="s">
        <v>310</v>
      </c>
      <c r="K22" s="120" t="s">
        <v>310</v>
      </c>
      <c r="L22" s="120" t="s">
        <v>310</v>
      </c>
      <c r="M22" s="120" t="s">
        <v>311</v>
      </c>
      <c r="N22" s="120" t="s">
        <v>311</v>
      </c>
      <c r="O22" s="120" t="s">
        <v>200</v>
      </c>
      <c r="P22" s="120" t="s">
        <v>200</v>
      </c>
      <c r="Q22" s="121" t="s">
        <v>313</v>
      </c>
    </row>
    <row r="24" spans="1:26" ht="15" customHeight="1" x14ac:dyDescent="0.15"/>
    <row r="25" spans="1:26" ht="21" customHeight="1" x14ac:dyDescent="0.15">
      <c r="A25" s="299" t="s">
        <v>348</v>
      </c>
      <c r="B25" s="300"/>
      <c r="C25" s="143"/>
      <c r="D25" s="143"/>
      <c r="E25" s="143"/>
      <c r="F25" s="143"/>
      <c r="G25" s="143"/>
      <c r="H25" s="143"/>
      <c r="I25" s="143"/>
      <c r="J25" s="143"/>
      <c r="K25" s="143"/>
      <c r="L25" s="143"/>
      <c r="M25" s="143"/>
      <c r="N25" s="143"/>
      <c r="O25" s="143"/>
      <c r="P25" s="143"/>
      <c r="Q25" s="222"/>
    </row>
    <row r="26" spans="1:26" ht="15" customHeight="1" x14ac:dyDescent="0.15">
      <c r="A26" s="223"/>
      <c r="B26" s="227" t="s">
        <v>349</v>
      </c>
      <c r="C26" s="224" t="s">
        <v>351</v>
      </c>
      <c r="D26" s="224" t="s">
        <v>351</v>
      </c>
      <c r="E26" s="224" t="s">
        <v>351</v>
      </c>
      <c r="F26" s="224" t="s">
        <v>352</v>
      </c>
      <c r="G26" s="120" t="s">
        <v>200</v>
      </c>
      <c r="H26" s="120" t="s">
        <v>200</v>
      </c>
      <c r="I26" s="224" t="s">
        <v>351</v>
      </c>
      <c r="J26" s="224" t="s">
        <v>352</v>
      </c>
      <c r="K26" s="224" t="s">
        <v>351</v>
      </c>
      <c r="L26" s="224" t="s">
        <v>352</v>
      </c>
      <c r="M26" s="120" t="s">
        <v>200</v>
      </c>
      <c r="N26" s="120" t="s">
        <v>200</v>
      </c>
      <c r="O26" s="120" t="s">
        <v>200</v>
      </c>
      <c r="P26" s="120" t="s">
        <v>200</v>
      </c>
      <c r="Q26" s="225"/>
    </row>
    <row r="27" spans="1:26" ht="15" customHeight="1" x14ac:dyDescent="0.15">
      <c r="A27" s="231"/>
      <c r="B27" s="232" t="s">
        <v>350</v>
      </c>
      <c r="C27" s="120" t="s">
        <v>200</v>
      </c>
      <c r="D27" s="120" t="s">
        <v>200</v>
      </c>
      <c r="E27" s="120" t="s">
        <v>200</v>
      </c>
      <c r="F27" s="120" t="s">
        <v>200</v>
      </c>
      <c r="G27" s="120" t="s">
        <v>200</v>
      </c>
      <c r="H27" s="120" t="s">
        <v>200</v>
      </c>
      <c r="I27" s="120" t="s">
        <v>200</v>
      </c>
      <c r="J27" s="120" t="s">
        <v>200</v>
      </c>
      <c r="K27" s="120" t="s">
        <v>200</v>
      </c>
      <c r="L27" s="120" t="s">
        <v>200</v>
      </c>
      <c r="M27" s="224" t="s">
        <v>351</v>
      </c>
      <c r="N27" s="224" t="s">
        <v>351</v>
      </c>
      <c r="O27" s="120" t="s">
        <v>200</v>
      </c>
      <c r="P27" s="120" t="s">
        <v>200</v>
      </c>
      <c r="Q27" s="233" t="s">
        <v>354</v>
      </c>
    </row>
    <row r="28" spans="1:26" ht="15" customHeight="1" x14ac:dyDescent="0.15">
      <c r="C28" s="226"/>
      <c r="D28" s="226"/>
      <c r="E28" s="226"/>
      <c r="F28" s="226"/>
      <c r="G28" s="226"/>
      <c r="H28" s="226"/>
      <c r="I28" s="226"/>
      <c r="J28" s="226"/>
      <c r="K28" s="226"/>
      <c r="L28" s="226"/>
      <c r="M28" s="226"/>
      <c r="N28" s="226"/>
      <c r="O28" s="226"/>
      <c r="P28" s="226"/>
    </row>
    <row r="29" spans="1:26" ht="15" customHeight="1" x14ac:dyDescent="0.15"/>
    <row r="30" spans="1:26" ht="15" customHeight="1" x14ac:dyDescent="0.15"/>
    <row r="31" spans="1:26" ht="15" customHeight="1" x14ac:dyDescent="0.15"/>
    <row r="33" ht="22.5" customHeight="1" x14ac:dyDescent="0.15"/>
    <row r="34" ht="22.5" customHeight="1" x14ac:dyDescent="0.15"/>
    <row r="35" ht="33.75" customHeight="1" x14ac:dyDescent="0.15"/>
    <row r="36" ht="33.75" customHeight="1" x14ac:dyDescent="0.15"/>
    <row r="41" ht="17.25" customHeight="1" x14ac:dyDescent="0.15"/>
    <row r="42" ht="33.75" customHeight="1" x14ac:dyDescent="0.1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18" sqref="A18:XFD33"/>
    </sheetView>
  </sheetViews>
  <sheetFormatPr defaultColWidth="9" defaultRowHeight="13.5" x14ac:dyDescent="0.15"/>
  <cols>
    <col min="1" max="1" width="12.25" style="7" customWidth="1"/>
    <col min="2" max="2" width="9" style="7"/>
    <col min="3" max="3" width="9" style="7" customWidth="1"/>
    <col min="4" max="5" width="10.625" style="7" customWidth="1"/>
    <col min="6" max="6" width="9.625" style="7" customWidth="1"/>
    <col min="7" max="7" width="65.75" style="7" customWidth="1"/>
    <col min="8" max="16384" width="9" style="7"/>
  </cols>
  <sheetData>
    <row r="1" spans="1:7" x14ac:dyDescent="0.15">
      <c r="A1" s="397" t="s">
        <v>448</v>
      </c>
      <c r="B1" s="397"/>
      <c r="C1" s="397"/>
      <c r="D1" s="397"/>
      <c r="E1" s="397"/>
      <c r="F1" s="397"/>
      <c r="G1" s="397"/>
    </row>
    <row r="3" spans="1:7" ht="20.100000000000001" customHeight="1" x14ac:dyDescent="0.15">
      <c r="A3" s="398" t="s">
        <v>67</v>
      </c>
      <c r="B3" s="398"/>
      <c r="C3" s="398"/>
      <c r="D3" s="398"/>
      <c r="E3" s="398"/>
      <c r="F3" s="398"/>
      <c r="G3" s="398"/>
    </row>
    <row r="4" spans="1:7" ht="20.100000000000001" customHeight="1" x14ac:dyDescent="0.15">
      <c r="A4" s="387" t="s">
        <v>563</v>
      </c>
      <c r="B4" s="399"/>
      <c r="C4" s="399"/>
      <c r="D4" s="399"/>
      <c r="E4" s="399"/>
      <c r="F4" s="399"/>
      <c r="G4" s="399"/>
    </row>
    <row r="5" spans="1:7" ht="20.100000000000001" customHeight="1" x14ac:dyDescent="0.15">
      <c r="A5" s="8" t="s">
        <v>564</v>
      </c>
    </row>
    <row r="6" spans="1:7" ht="20.100000000000001" customHeight="1" x14ac:dyDescent="0.15">
      <c r="A6" s="400" t="s">
        <v>22</v>
      </c>
      <c r="B6" s="400"/>
      <c r="C6" s="400"/>
      <c r="D6" s="400"/>
      <c r="E6" s="400"/>
      <c r="F6" s="400"/>
      <c r="G6" s="400"/>
    </row>
    <row r="7" spans="1:7" ht="20.100000000000001" customHeight="1" x14ac:dyDescent="0.15">
      <c r="A7" s="206" t="s">
        <v>174</v>
      </c>
      <c r="B7" s="207" t="s">
        <v>68</v>
      </c>
      <c r="C7" s="206" t="s">
        <v>169</v>
      </c>
      <c r="D7" s="208" t="s">
        <v>69</v>
      </c>
      <c r="E7" s="208" t="s">
        <v>70</v>
      </c>
      <c r="F7" s="208" t="s">
        <v>71</v>
      </c>
      <c r="G7" s="208" t="s">
        <v>72</v>
      </c>
    </row>
    <row r="8" spans="1:7" ht="20.100000000000001" hidden="1" customHeight="1" x14ac:dyDescent="0.15">
      <c r="A8" s="395" t="s">
        <v>108</v>
      </c>
      <c r="B8" s="396"/>
      <c r="C8" s="207"/>
      <c r="D8" s="149"/>
      <c r="E8" s="149"/>
      <c r="F8" s="149"/>
      <c r="G8" s="71"/>
    </row>
    <row r="9" spans="1:7" ht="20.100000000000001" hidden="1" customHeight="1" x14ac:dyDescent="0.15">
      <c r="A9" s="210"/>
      <c r="B9" s="211"/>
      <c r="C9" s="212"/>
      <c r="D9" s="213"/>
      <c r="E9" s="213"/>
      <c r="F9" s="213">
        <f>D9-E9</f>
        <v>0</v>
      </c>
      <c r="G9" s="212"/>
    </row>
    <row r="10" spans="1:7" ht="20.100000000000001" hidden="1" customHeight="1" x14ac:dyDescent="0.15">
      <c r="A10" s="210"/>
      <c r="B10" s="211"/>
      <c r="C10" s="212"/>
      <c r="D10" s="213"/>
      <c r="E10" s="213"/>
      <c r="F10" s="213">
        <f>D10-E10</f>
        <v>0</v>
      </c>
      <c r="G10" s="212"/>
    </row>
    <row r="11" spans="1:7" ht="20.100000000000001" hidden="1" customHeight="1" x14ac:dyDescent="0.15">
      <c r="A11" s="210"/>
      <c r="B11" s="211"/>
      <c r="C11" s="212"/>
      <c r="D11" s="213"/>
      <c r="E11" s="213"/>
      <c r="F11" s="213">
        <f>D11-E11</f>
        <v>0</v>
      </c>
      <c r="G11" s="212"/>
    </row>
    <row r="12" spans="1:7" ht="20.100000000000001" hidden="1" customHeight="1" x14ac:dyDescent="0.15">
      <c r="A12" s="210"/>
      <c r="B12" s="211"/>
      <c r="C12" s="212"/>
      <c r="D12" s="213"/>
      <c r="E12" s="213"/>
      <c r="F12" s="213">
        <f>D12-E12</f>
        <v>0</v>
      </c>
      <c r="G12" s="212"/>
    </row>
    <row r="13" spans="1:7" ht="20.100000000000001" hidden="1" customHeight="1" x14ac:dyDescent="0.15">
      <c r="A13" s="210"/>
      <c r="B13" s="211"/>
      <c r="C13" s="212"/>
      <c r="D13" s="213"/>
      <c r="E13" s="213"/>
      <c r="F13" s="213">
        <f>D13-E13</f>
        <v>0</v>
      </c>
      <c r="G13" s="71"/>
    </row>
    <row r="14" spans="1:7" ht="20.100000000000001" customHeight="1" x14ac:dyDescent="0.15">
      <c r="A14" s="395" t="s">
        <v>82</v>
      </c>
      <c r="B14" s="396"/>
      <c r="C14" s="209"/>
      <c r="D14" s="214"/>
      <c r="E14" s="214"/>
      <c r="F14" s="214"/>
      <c r="G14" s="149"/>
    </row>
    <row r="15" spans="1:7" ht="20.100000000000001" customHeight="1" x14ac:dyDescent="0.15">
      <c r="A15" s="16" t="s">
        <v>559</v>
      </c>
      <c r="B15" s="415" t="s">
        <v>547</v>
      </c>
      <c r="C15" s="212"/>
      <c r="D15" s="213">
        <v>13080</v>
      </c>
      <c r="E15" s="213">
        <v>7480</v>
      </c>
      <c r="F15" s="213">
        <f t="shared" ref="F15:F33" si="0">D15-E15</f>
        <v>5600</v>
      </c>
      <c r="G15" s="14" t="s">
        <v>565</v>
      </c>
    </row>
    <row r="16" spans="1:7" ht="20.100000000000001" customHeight="1" x14ac:dyDescent="0.15">
      <c r="A16" s="210" t="s">
        <v>183</v>
      </c>
      <c r="B16" s="415" t="s">
        <v>560</v>
      </c>
      <c r="C16" s="212"/>
      <c r="D16" s="213">
        <v>11137</v>
      </c>
      <c r="E16" s="213">
        <v>10000</v>
      </c>
      <c r="F16" s="213">
        <f t="shared" si="0"/>
        <v>1137</v>
      </c>
      <c r="G16" s="14" t="s">
        <v>566</v>
      </c>
    </row>
    <row r="17" spans="1:7" ht="20.100000000000001" customHeight="1" x14ac:dyDescent="0.15">
      <c r="A17" s="210" t="s">
        <v>189</v>
      </c>
      <c r="B17" s="415" t="s">
        <v>561</v>
      </c>
      <c r="C17" s="212"/>
      <c r="D17" s="213">
        <v>9500</v>
      </c>
      <c r="E17" s="213">
        <v>0</v>
      </c>
      <c r="F17" s="213">
        <f t="shared" si="0"/>
        <v>9500</v>
      </c>
      <c r="G17" s="14" t="s">
        <v>562</v>
      </c>
    </row>
    <row r="18" spans="1:7" ht="20.100000000000001" hidden="1" customHeight="1" x14ac:dyDescent="0.15">
      <c r="A18" s="210"/>
      <c r="B18" s="211"/>
      <c r="C18" s="212"/>
      <c r="D18" s="213"/>
      <c r="E18" s="213"/>
      <c r="F18" s="213">
        <f t="shared" si="0"/>
        <v>0</v>
      </c>
      <c r="G18" s="212"/>
    </row>
    <row r="19" spans="1:7" ht="20.100000000000001" hidden="1" customHeight="1" x14ac:dyDescent="0.15">
      <c r="A19" s="210"/>
      <c r="B19" s="211"/>
      <c r="C19" s="212"/>
      <c r="D19" s="213"/>
      <c r="E19" s="213"/>
      <c r="F19" s="213">
        <f t="shared" si="0"/>
        <v>0</v>
      </c>
      <c r="G19" s="212"/>
    </row>
    <row r="20" spans="1:7" ht="20.100000000000001" hidden="1" customHeight="1" x14ac:dyDescent="0.15">
      <c r="A20" s="210"/>
      <c r="B20" s="211"/>
      <c r="C20" s="212"/>
      <c r="D20" s="213"/>
      <c r="E20" s="213"/>
      <c r="F20" s="213">
        <f t="shared" si="0"/>
        <v>0</v>
      </c>
      <c r="G20" s="212"/>
    </row>
    <row r="21" spans="1:7" ht="20.100000000000001" hidden="1" customHeight="1" x14ac:dyDescent="0.15">
      <c r="A21" s="210"/>
      <c r="B21" s="211"/>
      <c r="C21" s="212"/>
      <c r="D21" s="213"/>
      <c r="E21" s="213"/>
      <c r="F21" s="213">
        <f t="shared" si="0"/>
        <v>0</v>
      </c>
      <c r="G21" s="212"/>
    </row>
    <row r="22" spans="1:7" ht="20.100000000000001" hidden="1" customHeight="1" x14ac:dyDescent="0.15">
      <c r="A22" s="210"/>
      <c r="B22" s="211"/>
      <c r="C22" s="212"/>
      <c r="D22" s="213"/>
      <c r="E22" s="213"/>
      <c r="F22" s="213">
        <f t="shared" si="0"/>
        <v>0</v>
      </c>
      <c r="G22" s="212"/>
    </row>
    <row r="23" spans="1:7" ht="20.100000000000001" hidden="1" customHeight="1" x14ac:dyDescent="0.15">
      <c r="A23" s="210"/>
      <c r="B23" s="211"/>
      <c r="C23" s="212"/>
      <c r="D23" s="213"/>
      <c r="E23" s="213"/>
      <c r="F23" s="213">
        <f t="shared" si="0"/>
        <v>0</v>
      </c>
      <c r="G23" s="212"/>
    </row>
    <row r="24" spans="1:7" ht="20.100000000000001" hidden="1" customHeight="1" x14ac:dyDescent="0.15">
      <c r="A24" s="210"/>
      <c r="B24" s="211"/>
      <c r="C24" s="212"/>
      <c r="D24" s="213"/>
      <c r="E24" s="213"/>
      <c r="F24" s="213">
        <f t="shared" si="0"/>
        <v>0</v>
      </c>
      <c r="G24" s="212"/>
    </row>
    <row r="25" spans="1:7" ht="20.100000000000001" hidden="1" customHeight="1" x14ac:dyDescent="0.15">
      <c r="A25" s="210"/>
      <c r="B25" s="211"/>
      <c r="C25" s="212"/>
      <c r="D25" s="213"/>
      <c r="E25" s="213"/>
      <c r="F25" s="213">
        <f t="shared" si="0"/>
        <v>0</v>
      </c>
      <c r="G25" s="212"/>
    </row>
    <row r="26" spans="1:7" ht="20.100000000000001" hidden="1" customHeight="1" x14ac:dyDescent="0.15">
      <c r="A26" s="210"/>
      <c r="B26" s="211"/>
      <c r="C26" s="212"/>
      <c r="D26" s="213"/>
      <c r="E26" s="213"/>
      <c r="F26" s="213">
        <f t="shared" si="0"/>
        <v>0</v>
      </c>
      <c r="G26" s="212"/>
    </row>
    <row r="27" spans="1:7" ht="20.100000000000001" hidden="1" customHeight="1" x14ac:dyDescent="0.15">
      <c r="A27" s="210"/>
      <c r="B27" s="211"/>
      <c r="C27" s="212"/>
      <c r="D27" s="213"/>
      <c r="E27" s="213"/>
      <c r="F27" s="213">
        <f t="shared" si="0"/>
        <v>0</v>
      </c>
      <c r="G27" s="212"/>
    </row>
    <row r="28" spans="1:7" ht="20.100000000000001" hidden="1" customHeight="1" x14ac:dyDescent="0.15">
      <c r="A28" s="210"/>
      <c r="B28" s="211"/>
      <c r="C28" s="212"/>
      <c r="D28" s="213"/>
      <c r="E28" s="213"/>
      <c r="F28" s="213">
        <f t="shared" si="0"/>
        <v>0</v>
      </c>
      <c r="G28" s="212"/>
    </row>
    <row r="29" spans="1:7" ht="20.100000000000001" hidden="1" customHeight="1" x14ac:dyDescent="0.15">
      <c r="A29" s="210"/>
      <c r="B29" s="211"/>
      <c r="C29" s="212"/>
      <c r="D29" s="213"/>
      <c r="E29" s="213"/>
      <c r="F29" s="213">
        <f t="shared" si="0"/>
        <v>0</v>
      </c>
      <c r="G29" s="212"/>
    </row>
    <row r="30" spans="1:7" ht="20.100000000000001" hidden="1" customHeight="1" x14ac:dyDescent="0.15">
      <c r="A30" s="210"/>
      <c r="B30" s="211"/>
      <c r="C30" s="212"/>
      <c r="D30" s="213"/>
      <c r="E30" s="213"/>
      <c r="F30" s="213">
        <f t="shared" si="0"/>
        <v>0</v>
      </c>
      <c r="G30" s="212"/>
    </row>
    <row r="31" spans="1:7" ht="20.100000000000001" hidden="1" customHeight="1" x14ac:dyDescent="0.15">
      <c r="A31" s="210"/>
      <c r="B31" s="211"/>
      <c r="C31" s="212"/>
      <c r="D31" s="213"/>
      <c r="E31" s="213"/>
      <c r="F31" s="213">
        <f t="shared" si="0"/>
        <v>0</v>
      </c>
      <c r="G31" s="212"/>
    </row>
    <row r="32" spans="1:7" ht="20.100000000000001" hidden="1" customHeight="1" x14ac:dyDescent="0.15">
      <c r="A32" s="210"/>
      <c r="B32" s="211"/>
      <c r="C32" s="212"/>
      <c r="D32" s="213"/>
      <c r="E32" s="213"/>
      <c r="F32" s="213">
        <f t="shared" si="0"/>
        <v>0</v>
      </c>
      <c r="G32" s="212"/>
    </row>
    <row r="33" spans="1:7" ht="20.100000000000001" hidden="1" customHeight="1" x14ac:dyDescent="0.15">
      <c r="A33" s="215"/>
      <c r="B33" s="216"/>
      <c r="C33" s="71"/>
      <c r="D33" s="70"/>
      <c r="E33" s="70"/>
      <c r="F33" s="70">
        <f t="shared" si="0"/>
        <v>0</v>
      </c>
      <c r="G33" s="71"/>
    </row>
    <row r="35" spans="1:7" x14ac:dyDescent="0.15">
      <c r="A35" s="145" t="s">
        <v>73</v>
      </c>
      <c r="B35" s="7" t="s">
        <v>74</v>
      </c>
    </row>
    <row r="36" spans="1:7" x14ac:dyDescent="0.15">
      <c r="A36" s="145"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F30" sqref="F30"/>
    </sheetView>
  </sheetViews>
  <sheetFormatPr defaultColWidth="13" defaultRowHeight="13.5" x14ac:dyDescent="0.15"/>
  <cols>
    <col min="1" max="1" width="18.625" style="7" customWidth="1"/>
    <col min="2" max="5" width="13.625" style="7" customWidth="1"/>
    <col min="6" max="16384" width="13" style="7"/>
  </cols>
  <sheetData>
    <row r="1" spans="1:7" x14ac:dyDescent="0.15">
      <c r="A1" s="8"/>
      <c r="B1" s="8"/>
      <c r="C1" s="8"/>
      <c r="D1" s="8"/>
      <c r="E1" s="8"/>
      <c r="G1" s="9" t="s">
        <v>449</v>
      </c>
    </row>
    <row r="2" spans="1:7" ht="20.100000000000001" customHeight="1" x14ac:dyDescent="0.15">
      <c r="A2" s="402" t="s">
        <v>450</v>
      </c>
      <c r="B2" s="402"/>
      <c r="C2" s="402"/>
      <c r="D2" s="402"/>
      <c r="E2" s="402"/>
      <c r="F2" s="402"/>
    </row>
    <row r="3" spans="1:7" x14ac:dyDescent="0.15">
      <c r="A3" s="8"/>
      <c r="B3" s="8"/>
      <c r="C3" s="8"/>
      <c r="D3" s="8"/>
      <c r="E3" s="8"/>
    </row>
    <row r="4" spans="1:7" x14ac:dyDescent="0.15">
      <c r="A4" s="401" t="s">
        <v>122</v>
      </c>
      <c r="B4" s="401"/>
      <c r="C4" s="401"/>
      <c r="D4" s="401"/>
      <c r="E4" s="401"/>
    </row>
    <row r="5" spans="1:7" x14ac:dyDescent="0.15">
      <c r="A5" s="8"/>
      <c r="B5" s="8"/>
      <c r="C5" s="8"/>
      <c r="D5" s="8"/>
      <c r="E5" s="8"/>
    </row>
    <row r="6" spans="1:7" ht="14.25" thickBot="1" x14ac:dyDescent="0.2">
      <c r="A6" s="8" t="s">
        <v>117</v>
      </c>
      <c r="B6" s="8"/>
      <c r="C6" s="8"/>
      <c r="D6" s="8"/>
      <c r="E6" s="8"/>
      <c r="F6" s="9"/>
      <c r="G6" s="9" t="s">
        <v>22</v>
      </c>
    </row>
    <row r="7" spans="1:7" ht="27" x14ac:dyDescent="0.15">
      <c r="A7" s="11" t="s">
        <v>123</v>
      </c>
      <c r="B7" s="98" t="s">
        <v>213</v>
      </c>
      <c r="C7" s="235" t="s">
        <v>480</v>
      </c>
      <c r="D7" s="235" t="s">
        <v>472</v>
      </c>
      <c r="E7" s="99" t="s">
        <v>214</v>
      </c>
      <c r="F7" s="99" t="s">
        <v>215</v>
      </c>
      <c r="G7" s="99" t="s">
        <v>216</v>
      </c>
    </row>
    <row r="8" spans="1:7" ht="20.100000000000001" customHeight="1" x14ac:dyDescent="0.15">
      <c r="A8" s="100" t="s">
        <v>109</v>
      </c>
      <c r="B8" s="122">
        <f>SUM(C8:D8)</f>
        <v>0</v>
      </c>
      <c r="C8" s="93">
        <v>0</v>
      </c>
      <c r="D8" s="93">
        <v>0</v>
      </c>
      <c r="E8" s="228"/>
      <c r="F8" s="229"/>
      <c r="G8" s="228"/>
    </row>
    <row r="9" spans="1:7" ht="20.100000000000001" customHeight="1" x14ac:dyDescent="0.15">
      <c r="A9" s="100" t="s">
        <v>110</v>
      </c>
      <c r="B9" s="122">
        <f>SUM(F9)</f>
        <v>0</v>
      </c>
      <c r="C9" s="228"/>
      <c r="D9" s="228"/>
      <c r="E9" s="228"/>
      <c r="F9" s="93">
        <v>0</v>
      </c>
      <c r="G9" s="228"/>
    </row>
    <row r="10" spans="1:7" ht="20.100000000000001" customHeight="1" x14ac:dyDescent="0.15">
      <c r="A10" s="100" t="s">
        <v>111</v>
      </c>
      <c r="B10" s="122">
        <f>SUM(F10)</f>
        <v>0</v>
      </c>
      <c r="C10" s="228"/>
      <c r="D10" s="228"/>
      <c r="E10" s="228"/>
      <c r="F10" s="93">
        <v>0</v>
      </c>
      <c r="G10" s="228"/>
    </row>
    <row r="11" spans="1:7" ht="20.100000000000001" customHeight="1" x14ac:dyDescent="0.15">
      <c r="A11" s="100" t="s">
        <v>112</v>
      </c>
      <c r="B11" s="122">
        <f>SUM(C11:D11)</f>
        <v>0</v>
      </c>
      <c r="C11" s="93">
        <v>0</v>
      </c>
      <c r="D11" s="93">
        <v>0</v>
      </c>
      <c r="E11" s="228"/>
      <c r="F11" s="228"/>
      <c r="G11" s="228"/>
    </row>
    <row r="12" spans="1:7" ht="20.100000000000001" customHeight="1" x14ac:dyDescent="0.15">
      <c r="A12" s="100" t="s">
        <v>113</v>
      </c>
      <c r="B12" s="122">
        <f>SUM(C12:D12)</f>
        <v>0</v>
      </c>
      <c r="C12" s="93">
        <v>0</v>
      </c>
      <c r="D12" s="93">
        <v>0</v>
      </c>
      <c r="E12" s="228"/>
      <c r="F12" s="228"/>
      <c r="G12" s="228"/>
    </row>
    <row r="13" spans="1:7" ht="20.100000000000001" customHeight="1" x14ac:dyDescent="0.15">
      <c r="A13" s="100" t="s">
        <v>114</v>
      </c>
      <c r="B13" s="122">
        <f>SUM(C13:D13)</f>
        <v>0</v>
      </c>
      <c r="C13" s="93">
        <v>0</v>
      </c>
      <c r="D13" s="93">
        <v>0</v>
      </c>
      <c r="E13" s="228"/>
      <c r="F13" s="228"/>
      <c r="G13" s="228"/>
    </row>
    <row r="14" spans="1:7" ht="20.100000000000001" customHeight="1" x14ac:dyDescent="0.15">
      <c r="A14" s="100" t="s">
        <v>115</v>
      </c>
      <c r="B14" s="122">
        <f>SUM(G14)</f>
        <v>300000</v>
      </c>
      <c r="C14" s="228"/>
      <c r="D14" s="228"/>
      <c r="E14" s="228"/>
      <c r="F14" s="228"/>
      <c r="G14" s="93">
        <v>300000</v>
      </c>
    </row>
    <row r="15" spans="1:7" ht="20.100000000000001" customHeight="1" thickBot="1" x14ac:dyDescent="0.2">
      <c r="A15" s="101" t="s">
        <v>116</v>
      </c>
      <c r="B15" s="123">
        <f>SUM(C15:G15)</f>
        <v>0</v>
      </c>
      <c r="C15" s="124">
        <v>0</v>
      </c>
      <c r="D15" s="124">
        <v>0</v>
      </c>
      <c r="E15" s="124">
        <v>0</v>
      </c>
      <c r="F15" s="124">
        <v>0</v>
      </c>
      <c r="G15" s="124">
        <v>0</v>
      </c>
    </row>
    <row r="16" spans="1:7" ht="20.100000000000001" customHeight="1" thickTop="1" thickBot="1" x14ac:dyDescent="0.2">
      <c r="A16" s="100" t="s">
        <v>106</v>
      </c>
      <c r="B16" s="125">
        <f t="shared" ref="B16:G16" si="0">SUM(B8:B15)</f>
        <v>300000</v>
      </c>
      <c r="C16" s="93">
        <f>SUM(C8:C15)</f>
        <v>0</v>
      </c>
      <c r="D16" s="93">
        <f t="shared" si="0"/>
        <v>0</v>
      </c>
      <c r="E16" s="93">
        <f t="shared" si="0"/>
        <v>0</v>
      </c>
      <c r="F16" s="93">
        <f t="shared" si="0"/>
        <v>0</v>
      </c>
      <c r="G16" s="93">
        <f t="shared" si="0"/>
        <v>300000</v>
      </c>
    </row>
    <row r="17" spans="1:6" x14ac:dyDescent="0.15">
      <c r="A17" s="8"/>
      <c r="B17" s="8"/>
      <c r="C17" s="8"/>
      <c r="D17" s="8"/>
      <c r="E17" s="8"/>
    </row>
    <row r="18" spans="1:6" ht="14.25" thickBot="1" x14ac:dyDescent="0.2">
      <c r="A18" s="8" t="s">
        <v>118</v>
      </c>
      <c r="B18" s="8"/>
      <c r="C18" s="8"/>
      <c r="D18" s="8"/>
      <c r="E18" s="9" t="s">
        <v>22</v>
      </c>
      <c r="F18" s="8"/>
    </row>
    <row r="19" spans="1:6" ht="27" x14ac:dyDescent="0.15">
      <c r="A19" s="11" t="s">
        <v>123</v>
      </c>
      <c r="B19" s="98" t="s">
        <v>217</v>
      </c>
      <c r="C19" s="235" t="s">
        <v>481</v>
      </c>
      <c r="D19" s="235" t="s">
        <v>479</v>
      </c>
      <c r="E19" s="102" t="s">
        <v>218</v>
      </c>
      <c r="F19" s="8"/>
    </row>
    <row r="20" spans="1:6" ht="20.100000000000001" customHeight="1" x14ac:dyDescent="0.15">
      <c r="A20" s="103" t="s">
        <v>6</v>
      </c>
      <c r="B20" s="126">
        <f t="shared" ref="B20:B32" si="1">SUM(C20:E20)</f>
        <v>40892</v>
      </c>
      <c r="C20" s="127">
        <v>0</v>
      </c>
      <c r="D20" s="127">
        <v>40892</v>
      </c>
      <c r="E20" s="128">
        <v>0</v>
      </c>
      <c r="F20" s="8"/>
    </row>
    <row r="21" spans="1:6" ht="20.100000000000001" customHeight="1" x14ac:dyDescent="0.15">
      <c r="A21" s="103" t="s">
        <v>181</v>
      </c>
      <c r="B21" s="126">
        <f>SUM(C21:E21)</f>
        <v>190007</v>
      </c>
      <c r="C21" s="127">
        <v>128231</v>
      </c>
      <c r="D21" s="127">
        <v>61776</v>
      </c>
      <c r="E21" s="128">
        <v>0</v>
      </c>
      <c r="F21" s="8"/>
    </row>
    <row r="22" spans="1:6" ht="20.100000000000001" customHeight="1" x14ac:dyDescent="0.15">
      <c r="A22" s="103" t="s">
        <v>7</v>
      </c>
      <c r="B22" s="126">
        <f t="shared" si="1"/>
        <v>0</v>
      </c>
      <c r="C22" s="127">
        <v>0</v>
      </c>
      <c r="D22" s="127">
        <v>0</v>
      </c>
      <c r="E22" s="128">
        <v>0</v>
      </c>
      <c r="F22" s="8"/>
    </row>
    <row r="23" spans="1:6" ht="20.100000000000001" customHeight="1" x14ac:dyDescent="0.15">
      <c r="A23" s="103" t="s">
        <v>8</v>
      </c>
      <c r="B23" s="126">
        <f t="shared" si="1"/>
        <v>11021</v>
      </c>
      <c r="C23" s="127">
        <v>0</v>
      </c>
      <c r="D23" s="127">
        <v>11021</v>
      </c>
      <c r="E23" s="128">
        <v>0</v>
      </c>
      <c r="F23" s="8"/>
    </row>
    <row r="24" spans="1:6" ht="20.100000000000001" customHeight="1" x14ac:dyDescent="0.15">
      <c r="A24" s="103" t="s">
        <v>9</v>
      </c>
      <c r="B24" s="126">
        <f t="shared" si="1"/>
        <v>22000</v>
      </c>
      <c r="C24" s="127">
        <v>0</v>
      </c>
      <c r="D24" s="127">
        <v>22000</v>
      </c>
      <c r="E24" s="128">
        <v>0</v>
      </c>
      <c r="F24" s="8"/>
    </row>
    <row r="25" spans="1:6" ht="20.100000000000001" customHeight="1" x14ac:dyDescent="0.15">
      <c r="A25" s="103" t="s">
        <v>10</v>
      </c>
      <c r="B25" s="126">
        <f t="shared" si="1"/>
        <v>0</v>
      </c>
      <c r="C25" s="127">
        <v>0</v>
      </c>
      <c r="D25" s="127">
        <v>0</v>
      </c>
      <c r="E25" s="128">
        <v>0</v>
      </c>
      <c r="F25" s="8"/>
    </row>
    <row r="26" spans="1:6" ht="20.100000000000001" customHeight="1" x14ac:dyDescent="0.15">
      <c r="A26" s="103" t="s">
        <v>11</v>
      </c>
      <c r="B26" s="126">
        <f t="shared" si="1"/>
        <v>0</v>
      </c>
      <c r="C26" s="127">
        <v>0</v>
      </c>
      <c r="D26" s="127">
        <v>0</v>
      </c>
      <c r="E26" s="128">
        <v>0</v>
      </c>
      <c r="F26" s="8"/>
    </row>
    <row r="27" spans="1:6" ht="20.100000000000001" customHeight="1" x14ac:dyDescent="0.15">
      <c r="A27" s="103" t="s">
        <v>124</v>
      </c>
      <c r="B27" s="126">
        <f t="shared" si="1"/>
        <v>0</v>
      </c>
      <c r="C27" s="127">
        <v>0</v>
      </c>
      <c r="D27" s="127">
        <v>0</v>
      </c>
      <c r="E27" s="128">
        <v>0</v>
      </c>
      <c r="F27" s="8"/>
    </row>
    <row r="28" spans="1:6" ht="20.100000000000001" customHeight="1" x14ac:dyDescent="0.15">
      <c r="A28" s="103" t="s">
        <v>13</v>
      </c>
      <c r="B28" s="126">
        <f t="shared" si="1"/>
        <v>0</v>
      </c>
      <c r="C28" s="127">
        <v>0</v>
      </c>
      <c r="D28" s="127">
        <v>0</v>
      </c>
      <c r="E28" s="128">
        <v>0</v>
      </c>
      <c r="F28" s="8"/>
    </row>
    <row r="29" spans="1:6" ht="20.100000000000001" customHeight="1" x14ac:dyDescent="0.15">
      <c r="A29" s="103" t="s">
        <v>14</v>
      </c>
      <c r="B29" s="126">
        <f t="shared" si="1"/>
        <v>0</v>
      </c>
      <c r="C29" s="127">
        <v>0</v>
      </c>
      <c r="D29" s="127">
        <v>0</v>
      </c>
      <c r="E29" s="128">
        <v>0</v>
      </c>
      <c r="F29" s="8"/>
    </row>
    <row r="30" spans="1:6" ht="20.100000000000001" customHeight="1" x14ac:dyDescent="0.15">
      <c r="A30" s="103" t="s">
        <v>15</v>
      </c>
      <c r="B30" s="126">
        <f t="shared" si="1"/>
        <v>0</v>
      </c>
      <c r="C30" s="127">
        <v>0</v>
      </c>
      <c r="D30" s="127">
        <v>0</v>
      </c>
      <c r="E30" s="128">
        <v>0</v>
      </c>
      <c r="F30" s="8"/>
    </row>
    <row r="31" spans="1:6" ht="20.100000000000001" customHeight="1" x14ac:dyDescent="0.15">
      <c r="A31" s="103" t="s">
        <v>16</v>
      </c>
      <c r="B31" s="126">
        <f t="shared" si="1"/>
        <v>0</v>
      </c>
      <c r="C31" s="127">
        <v>0</v>
      </c>
      <c r="D31" s="127">
        <v>0</v>
      </c>
      <c r="E31" s="128">
        <v>0</v>
      </c>
      <c r="F31" s="8"/>
    </row>
    <row r="32" spans="1:6" ht="20.100000000000001" customHeight="1" thickBot="1" x14ac:dyDescent="0.2">
      <c r="A32" s="101" t="s">
        <v>17</v>
      </c>
      <c r="B32" s="123">
        <f t="shared" si="1"/>
        <v>13674</v>
      </c>
      <c r="C32" s="127">
        <v>0</v>
      </c>
      <c r="D32" s="124">
        <v>13674</v>
      </c>
      <c r="E32" s="128">
        <v>0</v>
      </c>
      <c r="F32" s="8"/>
    </row>
    <row r="33" spans="1:6" ht="20.100000000000001" customHeight="1" thickTop="1" thickBot="1" x14ac:dyDescent="0.2">
      <c r="A33" s="100" t="s">
        <v>119</v>
      </c>
      <c r="B33" s="125">
        <f>SUM(B20:B32)</f>
        <v>277594</v>
      </c>
      <c r="C33" s="93">
        <f>SUM(C20:C32)</f>
        <v>128231</v>
      </c>
      <c r="D33" s="93">
        <f>SUM(D20:D32)</f>
        <v>149363</v>
      </c>
      <c r="E33" s="129">
        <f>SUM(E20:E32)</f>
        <v>0</v>
      </c>
      <c r="F33" s="8"/>
    </row>
    <row r="34" spans="1:6" ht="6" customHeight="1" thickBot="1" x14ac:dyDescent="0.2">
      <c r="A34" s="104"/>
      <c r="B34" s="130"/>
      <c r="C34" s="130"/>
      <c r="D34" s="8"/>
      <c r="E34" s="8"/>
    </row>
    <row r="35" spans="1:6" ht="20.100000000000001" customHeight="1" thickBot="1" x14ac:dyDescent="0.2">
      <c r="A35" s="105" t="s">
        <v>219</v>
      </c>
      <c r="B35" s="106">
        <f>B16-B33</f>
        <v>22406</v>
      </c>
      <c r="C35" s="130"/>
      <c r="D35" s="8"/>
      <c r="E35" s="8"/>
    </row>
    <row r="36" spans="1:6" ht="6.75" customHeight="1" x14ac:dyDescent="0.15">
      <c r="A36" s="8"/>
      <c r="B36" s="8"/>
      <c r="C36" s="8"/>
      <c r="D36" s="8"/>
      <c r="E36" s="8"/>
    </row>
    <row r="37" spans="1:6" x14ac:dyDescent="0.1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5" x14ac:dyDescent="0.15"/>
  <cols>
    <col min="1" max="1" width="3.75" style="7" customWidth="1"/>
    <col min="2" max="2" width="18.625" style="7" customWidth="1"/>
    <col min="3" max="6" width="15.625" style="7" customWidth="1"/>
    <col min="7" max="7" width="11.125" style="7" customWidth="1"/>
    <col min="8" max="16384" width="9" style="7"/>
  </cols>
  <sheetData>
    <row r="1" spans="1:7" ht="21" x14ac:dyDescent="0.15">
      <c r="A1" s="150"/>
      <c r="B1" s="8"/>
      <c r="C1" s="8"/>
      <c r="D1" s="8"/>
      <c r="E1" s="8"/>
      <c r="F1" s="9" t="s">
        <v>286</v>
      </c>
      <c r="G1" s="8"/>
    </row>
    <row r="2" spans="1:7" ht="24" customHeight="1" x14ac:dyDescent="0.15">
      <c r="A2" s="403" t="s">
        <v>287</v>
      </c>
      <c r="B2" s="403"/>
      <c r="C2" s="403"/>
      <c r="D2" s="403"/>
      <c r="E2" s="403"/>
      <c r="F2" s="403"/>
      <c r="G2" s="8"/>
    </row>
    <row r="3" spans="1:7" ht="9.75" customHeight="1" x14ac:dyDescent="0.15">
      <c r="A3" s="144"/>
      <c r="B3" s="144"/>
      <c r="C3" s="144"/>
      <c r="D3" s="144"/>
      <c r="E3" s="144"/>
      <c r="F3" s="144"/>
      <c r="G3" s="8"/>
    </row>
    <row r="4" spans="1:7" ht="16.5" customHeight="1" x14ac:dyDescent="0.15">
      <c r="A4" s="144"/>
      <c r="B4" s="332" t="s">
        <v>364</v>
      </c>
      <c r="C4" s="332"/>
      <c r="D4" s="332"/>
      <c r="E4" s="332"/>
      <c r="F4" s="332"/>
      <c r="G4" s="8"/>
    </row>
    <row r="5" spans="1:7" x14ac:dyDescent="0.15">
      <c r="A5" s="8"/>
      <c r="B5" s="8"/>
      <c r="C5" s="8"/>
      <c r="D5" s="8"/>
      <c r="E5" s="8"/>
      <c r="F5" s="9" t="s">
        <v>178</v>
      </c>
      <c r="G5" s="8"/>
    </row>
    <row r="6" spans="1:7" ht="20.100000000000001" customHeight="1" x14ac:dyDescent="0.15">
      <c r="A6" s="28"/>
      <c r="B6" s="29" t="s">
        <v>179</v>
      </c>
      <c r="C6" s="56" t="s">
        <v>288</v>
      </c>
      <c r="D6" s="29" t="s">
        <v>126</v>
      </c>
      <c r="E6" s="29" t="s">
        <v>54</v>
      </c>
      <c r="F6" s="29" t="s">
        <v>66</v>
      </c>
      <c r="G6" s="8"/>
    </row>
    <row r="7" spans="1:7" ht="20.100000000000001" customHeight="1" x14ac:dyDescent="0.15">
      <c r="A7" s="11"/>
      <c r="B7" s="31" t="s">
        <v>97</v>
      </c>
      <c r="C7" s="32"/>
      <c r="D7" s="32"/>
      <c r="E7" s="32"/>
      <c r="F7" s="33"/>
      <c r="G7" s="8"/>
    </row>
    <row r="8" spans="1:7" ht="20.100000000000001" customHeight="1" x14ac:dyDescent="0.15">
      <c r="A8" s="22">
        <v>1</v>
      </c>
      <c r="B8" s="34" t="s">
        <v>90</v>
      </c>
      <c r="C8" s="39"/>
      <c r="D8" s="39"/>
      <c r="E8" s="39">
        <f t="shared" ref="E8:E15" si="0">C8-D8</f>
        <v>0</v>
      </c>
      <c r="F8" s="18"/>
      <c r="G8" s="8"/>
    </row>
    <row r="9" spans="1:7" ht="20.100000000000001" customHeight="1" x14ac:dyDescent="0.15">
      <c r="A9" s="22">
        <v>2</v>
      </c>
      <c r="B9" s="34" t="s">
        <v>91</v>
      </c>
      <c r="C9" s="39"/>
      <c r="D9" s="39"/>
      <c r="E9" s="39">
        <f t="shared" si="0"/>
        <v>0</v>
      </c>
      <c r="F9" s="18"/>
      <c r="G9" s="8"/>
    </row>
    <row r="10" spans="1:7" ht="20.100000000000001" customHeight="1" x14ac:dyDescent="0.15">
      <c r="A10" s="22">
        <v>3</v>
      </c>
      <c r="B10" s="34" t="s">
        <v>64</v>
      </c>
      <c r="C10" s="39"/>
      <c r="D10" s="39"/>
      <c r="E10" s="39">
        <f t="shared" si="0"/>
        <v>0</v>
      </c>
      <c r="F10" s="18"/>
      <c r="G10" s="8"/>
    </row>
    <row r="11" spans="1:7" ht="20.100000000000001" customHeight="1" x14ac:dyDescent="0.15">
      <c r="A11" s="22">
        <v>4</v>
      </c>
      <c r="B11" s="34" t="s">
        <v>65</v>
      </c>
      <c r="C11" s="39"/>
      <c r="D11" s="39"/>
      <c r="E11" s="39">
        <f t="shared" si="0"/>
        <v>0</v>
      </c>
      <c r="F11" s="18"/>
      <c r="G11" s="8"/>
    </row>
    <row r="12" spans="1:7" ht="20.100000000000001" customHeight="1" x14ac:dyDescent="0.15">
      <c r="A12" s="22">
        <v>5</v>
      </c>
      <c r="B12" s="34" t="s">
        <v>92</v>
      </c>
      <c r="C12" s="39"/>
      <c r="D12" s="39"/>
      <c r="E12" s="39">
        <f t="shared" si="0"/>
        <v>0</v>
      </c>
      <c r="F12" s="18"/>
      <c r="G12" s="8"/>
    </row>
    <row r="13" spans="1:7" ht="20.100000000000001" customHeight="1" x14ac:dyDescent="0.15">
      <c r="A13" s="22">
        <v>6</v>
      </c>
      <c r="B13" s="34" t="s">
        <v>93</v>
      </c>
      <c r="C13" s="39"/>
      <c r="D13" s="39"/>
      <c r="E13" s="39">
        <f t="shared" si="0"/>
        <v>0</v>
      </c>
      <c r="F13" s="18"/>
      <c r="G13" s="8"/>
    </row>
    <row r="14" spans="1:7" ht="20.100000000000001" customHeight="1" x14ac:dyDescent="0.15">
      <c r="A14" s="22">
        <v>7</v>
      </c>
      <c r="B14" s="34" t="s">
        <v>94</v>
      </c>
      <c r="C14" s="39"/>
      <c r="D14" s="39"/>
      <c r="E14" s="39">
        <f t="shared" si="0"/>
        <v>0</v>
      </c>
      <c r="F14" s="18"/>
      <c r="G14" s="8"/>
    </row>
    <row r="15" spans="1:7" ht="20.100000000000001" customHeight="1" x14ac:dyDescent="0.15">
      <c r="A15" s="22">
        <v>8</v>
      </c>
      <c r="B15" s="34" t="s">
        <v>95</v>
      </c>
      <c r="C15" s="39"/>
      <c r="D15" s="39"/>
      <c r="E15" s="39">
        <f t="shared" si="0"/>
        <v>0</v>
      </c>
      <c r="F15" s="18"/>
      <c r="G15" s="8"/>
    </row>
    <row r="16" spans="1:7" ht="20.100000000000001" customHeight="1" x14ac:dyDescent="0.15">
      <c r="A16" s="35"/>
      <c r="B16" s="36" t="s">
        <v>96</v>
      </c>
      <c r="C16" s="57">
        <f>SUM(C8:C15)</f>
        <v>0</v>
      </c>
      <c r="D16" s="57">
        <f>SUM(D8:D15)</f>
        <v>0</v>
      </c>
      <c r="E16" s="57">
        <f>SUM(E8:E15)</f>
        <v>0</v>
      </c>
      <c r="F16" s="14"/>
      <c r="G16" s="8"/>
    </row>
    <row r="17" spans="1:7" ht="20.100000000000001" customHeight="1" x14ac:dyDescent="0.15">
      <c r="A17" s="11"/>
      <c r="B17" s="31" t="s">
        <v>98</v>
      </c>
      <c r="C17" s="58"/>
      <c r="D17" s="58"/>
      <c r="E17" s="58"/>
      <c r="F17" s="33"/>
      <c r="G17" s="8"/>
    </row>
    <row r="18" spans="1:7" ht="20.100000000000001" customHeight="1" x14ac:dyDescent="0.15">
      <c r="A18" s="22">
        <v>1</v>
      </c>
      <c r="B18" s="34" t="s">
        <v>180</v>
      </c>
      <c r="C18" s="39"/>
      <c r="D18" s="39"/>
      <c r="E18" s="39">
        <f t="shared" ref="E18:E31" si="1">C18-D18</f>
        <v>0</v>
      </c>
      <c r="F18" s="18"/>
      <c r="G18" s="8"/>
    </row>
    <row r="19" spans="1:7" ht="20.100000000000001" customHeight="1" x14ac:dyDescent="0.15">
      <c r="A19" s="22">
        <v>2</v>
      </c>
      <c r="B19" s="34" t="s">
        <v>181</v>
      </c>
      <c r="C19" s="39"/>
      <c r="D19" s="39"/>
      <c r="E19" s="39">
        <f t="shared" si="1"/>
        <v>0</v>
      </c>
      <c r="F19" s="18"/>
      <c r="G19" s="8"/>
    </row>
    <row r="20" spans="1:7" ht="20.100000000000001" customHeight="1" x14ac:dyDescent="0.15">
      <c r="A20" s="22">
        <v>3</v>
      </c>
      <c r="B20" s="34" t="s">
        <v>182</v>
      </c>
      <c r="C20" s="39"/>
      <c r="D20" s="39"/>
      <c r="E20" s="39">
        <f t="shared" si="1"/>
        <v>0</v>
      </c>
      <c r="F20" s="18"/>
      <c r="G20" s="8"/>
    </row>
    <row r="21" spans="1:7" ht="20.100000000000001" customHeight="1" x14ac:dyDescent="0.15">
      <c r="A21" s="22">
        <v>4</v>
      </c>
      <c r="B21" s="34" t="s">
        <v>183</v>
      </c>
      <c r="C21" s="39"/>
      <c r="D21" s="39"/>
      <c r="E21" s="39">
        <f t="shared" si="1"/>
        <v>0</v>
      </c>
      <c r="F21" s="18"/>
      <c r="G21" s="8"/>
    </row>
    <row r="22" spans="1:7" ht="20.100000000000001" customHeight="1" x14ac:dyDescent="0.15">
      <c r="A22" s="22">
        <v>5</v>
      </c>
      <c r="B22" s="34" t="s">
        <v>184</v>
      </c>
      <c r="C22" s="39"/>
      <c r="D22" s="39"/>
      <c r="E22" s="39">
        <f t="shared" si="1"/>
        <v>0</v>
      </c>
      <c r="F22" s="18"/>
      <c r="G22" s="8"/>
    </row>
    <row r="23" spans="1:7" ht="20.100000000000001" customHeight="1" x14ac:dyDescent="0.15">
      <c r="A23" s="22">
        <v>6</v>
      </c>
      <c r="B23" s="34" t="s">
        <v>185</v>
      </c>
      <c r="C23" s="39"/>
      <c r="D23" s="39"/>
      <c r="E23" s="39">
        <f t="shared" si="1"/>
        <v>0</v>
      </c>
      <c r="F23" s="18"/>
      <c r="G23" s="8"/>
    </row>
    <row r="24" spans="1:7" ht="20.100000000000001" customHeight="1" x14ac:dyDescent="0.15">
      <c r="A24" s="22">
        <v>7</v>
      </c>
      <c r="B24" s="34" t="s">
        <v>186</v>
      </c>
      <c r="C24" s="39"/>
      <c r="D24" s="39"/>
      <c r="E24" s="39">
        <f t="shared" si="1"/>
        <v>0</v>
      </c>
      <c r="F24" s="18"/>
      <c r="G24" s="8"/>
    </row>
    <row r="25" spans="1:7" ht="20.100000000000001" customHeight="1" x14ac:dyDescent="0.15">
      <c r="A25" s="67">
        <v>8</v>
      </c>
      <c r="B25" s="34" t="s">
        <v>187</v>
      </c>
      <c r="C25" s="39"/>
      <c r="D25" s="39"/>
      <c r="E25" s="39">
        <f t="shared" si="1"/>
        <v>0</v>
      </c>
      <c r="F25" s="18"/>
      <c r="G25" s="8"/>
    </row>
    <row r="26" spans="1:7" ht="20.100000000000001" customHeight="1" x14ac:dyDescent="0.15">
      <c r="A26" s="67">
        <v>9</v>
      </c>
      <c r="B26" s="34" t="s">
        <v>188</v>
      </c>
      <c r="C26" s="39"/>
      <c r="D26" s="39"/>
      <c r="E26" s="39">
        <f t="shared" si="1"/>
        <v>0</v>
      </c>
      <c r="F26" s="18"/>
      <c r="G26" s="8"/>
    </row>
    <row r="27" spans="1:7" ht="20.100000000000001" customHeight="1" x14ac:dyDescent="0.15">
      <c r="A27" s="67">
        <v>10</v>
      </c>
      <c r="B27" s="34" t="s">
        <v>99</v>
      </c>
      <c r="C27" s="39"/>
      <c r="D27" s="39"/>
      <c r="E27" s="39">
        <f t="shared" si="1"/>
        <v>0</v>
      </c>
      <c r="F27" s="18"/>
      <c r="G27" s="8"/>
    </row>
    <row r="28" spans="1:7" ht="20.100000000000001" customHeight="1" x14ac:dyDescent="0.15">
      <c r="A28" s="67">
        <v>11</v>
      </c>
      <c r="B28" s="34" t="s">
        <v>189</v>
      </c>
      <c r="C28" s="39"/>
      <c r="D28" s="39"/>
      <c r="E28" s="39">
        <f t="shared" si="1"/>
        <v>0</v>
      </c>
      <c r="F28" s="18"/>
      <c r="G28" s="8"/>
    </row>
    <row r="29" spans="1:7" ht="20.100000000000001" customHeight="1" x14ac:dyDescent="0.15">
      <c r="A29" s="67">
        <v>12</v>
      </c>
      <c r="B29" s="34" t="s">
        <v>190</v>
      </c>
      <c r="C29" s="39"/>
      <c r="D29" s="39"/>
      <c r="E29" s="39">
        <f t="shared" si="1"/>
        <v>0</v>
      </c>
      <c r="F29" s="18"/>
      <c r="G29" s="8"/>
    </row>
    <row r="30" spans="1:7" ht="20.100000000000001" customHeight="1" x14ac:dyDescent="0.15">
      <c r="A30" s="67">
        <v>13</v>
      </c>
      <c r="B30" s="34" t="s">
        <v>191</v>
      </c>
      <c r="C30" s="39"/>
      <c r="D30" s="39"/>
      <c r="E30" s="39">
        <f t="shared" si="1"/>
        <v>0</v>
      </c>
      <c r="F30" s="18"/>
      <c r="G30" s="8"/>
    </row>
    <row r="31" spans="1:7" ht="20.100000000000001" customHeight="1" x14ac:dyDescent="0.15">
      <c r="A31" s="67">
        <v>14</v>
      </c>
      <c r="B31" s="34" t="s">
        <v>192</v>
      </c>
      <c r="C31" s="39"/>
      <c r="D31" s="39"/>
      <c r="E31" s="39">
        <f t="shared" si="1"/>
        <v>0</v>
      </c>
      <c r="F31" s="18"/>
      <c r="G31" s="8"/>
    </row>
    <row r="32" spans="1:7" ht="20.100000000000001" customHeight="1" x14ac:dyDescent="0.15">
      <c r="A32" s="17"/>
      <c r="B32" s="34" t="s">
        <v>100</v>
      </c>
      <c r="C32" s="39">
        <f>SUM(C18:C31)</f>
        <v>0</v>
      </c>
      <c r="D32" s="39">
        <f>SUM(D18:D31)</f>
        <v>0</v>
      </c>
      <c r="E32" s="39">
        <f>SUM(E18:E31)</f>
        <v>0</v>
      </c>
      <c r="F32" s="18"/>
      <c r="G32" s="8"/>
    </row>
    <row r="33" spans="1:7" ht="20.100000000000001" customHeight="1" x14ac:dyDescent="0.15">
      <c r="A33" s="17"/>
      <c r="B33" s="34" t="s">
        <v>193</v>
      </c>
      <c r="C33" s="39">
        <f>C16-C32</f>
        <v>0</v>
      </c>
      <c r="D33" s="39">
        <f>D16-D32</f>
        <v>0</v>
      </c>
      <c r="E33" s="39">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8"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4.625" style="7" customWidth="1"/>
    <col min="5" max="5" width="11.625" style="7" customWidth="1"/>
    <col min="6" max="6" width="20.75" style="7" customWidth="1"/>
    <col min="7" max="9" width="14.75" style="7" customWidth="1"/>
    <col min="10" max="10" width="4.125" style="7" customWidth="1"/>
    <col min="11" max="16384" width="9" style="7"/>
  </cols>
  <sheetData>
    <row r="1" spans="1:10" ht="21" x14ac:dyDescent="0.15">
      <c r="A1" s="150"/>
      <c r="B1" s="8"/>
      <c r="C1" s="8"/>
      <c r="D1" s="8"/>
      <c r="E1" s="8"/>
      <c r="F1" s="8"/>
      <c r="G1" s="8"/>
      <c r="H1" s="8"/>
      <c r="I1" s="333" t="s">
        <v>289</v>
      </c>
      <c r="J1" s="333"/>
    </row>
    <row r="2" spans="1:10" x14ac:dyDescent="0.15">
      <c r="A2" s="8"/>
      <c r="B2" s="8"/>
      <c r="C2" s="332" t="s">
        <v>364</v>
      </c>
      <c r="D2" s="332"/>
      <c r="E2" s="332"/>
      <c r="F2" s="332"/>
      <c r="G2" s="332"/>
      <c r="H2" s="332"/>
      <c r="I2" s="332"/>
      <c r="J2" s="9"/>
    </row>
    <row r="3" spans="1:10" x14ac:dyDescent="0.15">
      <c r="A3" s="8"/>
      <c r="B3" s="8"/>
      <c r="C3" s="8"/>
      <c r="D3" s="8"/>
      <c r="E3" s="8"/>
      <c r="F3" s="8"/>
      <c r="G3" s="8"/>
      <c r="H3" s="8"/>
      <c r="I3" s="9"/>
      <c r="J3" s="9"/>
    </row>
    <row r="4" spans="1:10" x14ac:dyDescent="0.15">
      <c r="A4" s="334" t="s">
        <v>101</v>
      </c>
      <c r="B4" s="334"/>
      <c r="C4" s="334"/>
      <c r="D4" s="334"/>
      <c r="E4" s="404" t="s">
        <v>290</v>
      </c>
      <c r="F4" s="405"/>
      <c r="G4" s="8"/>
      <c r="H4" s="8"/>
      <c r="I4" s="394" t="s">
        <v>21</v>
      </c>
      <c r="J4" s="394"/>
    </row>
    <row r="5" spans="1:10" ht="30" customHeight="1" x14ac:dyDescent="0.15">
      <c r="A5" s="335" t="s">
        <v>23</v>
      </c>
      <c r="B5" s="336"/>
      <c r="C5" s="336"/>
      <c r="D5" s="337"/>
      <c r="E5" s="338" t="s">
        <v>24</v>
      </c>
      <c r="F5" s="337"/>
      <c r="G5" s="59" t="s">
        <v>288</v>
      </c>
      <c r="H5" s="12" t="s">
        <v>140</v>
      </c>
      <c r="I5" s="55" t="s">
        <v>57</v>
      </c>
      <c r="J5" s="55" t="s">
        <v>27</v>
      </c>
    </row>
    <row r="6" spans="1:10" ht="30" customHeight="1" x14ac:dyDescent="0.15">
      <c r="A6" s="13" t="s">
        <v>28</v>
      </c>
      <c r="B6" s="23"/>
      <c r="C6" s="23" t="s">
        <v>176</v>
      </c>
      <c r="D6" s="18"/>
      <c r="E6" s="339"/>
      <c r="F6" s="340"/>
      <c r="G6" s="26"/>
      <c r="H6" s="26"/>
      <c r="I6" s="26">
        <f>G6-H6</f>
        <v>0</v>
      </c>
      <c r="J6" s="18"/>
    </row>
    <row r="7" spans="1:10" ht="30" customHeight="1" x14ac:dyDescent="0.15">
      <c r="A7" s="13" t="s">
        <v>28</v>
      </c>
      <c r="B7" s="23"/>
      <c r="C7" s="23" t="s">
        <v>176</v>
      </c>
      <c r="D7" s="18"/>
      <c r="E7" s="339"/>
      <c r="F7" s="340"/>
      <c r="G7" s="26"/>
      <c r="H7" s="26"/>
      <c r="I7" s="26">
        <f>G7-H7</f>
        <v>0</v>
      </c>
      <c r="J7" s="18"/>
    </row>
    <row r="8" spans="1:10" ht="30" customHeight="1" x14ac:dyDescent="0.15">
      <c r="A8" s="13" t="s">
        <v>28</v>
      </c>
      <c r="B8" s="23"/>
      <c r="C8" s="23" t="s">
        <v>176</v>
      </c>
      <c r="D8" s="18"/>
      <c r="E8" s="339"/>
      <c r="F8" s="340"/>
      <c r="G8" s="26"/>
      <c r="H8" s="26"/>
      <c r="I8" s="26">
        <f>G8-H8</f>
        <v>0</v>
      </c>
      <c r="J8" s="18"/>
    </row>
    <row r="9" spans="1:10" ht="30" customHeight="1" x14ac:dyDescent="0.15">
      <c r="A9" s="13" t="s">
        <v>28</v>
      </c>
      <c r="B9" s="23"/>
      <c r="C9" s="23" t="s">
        <v>176</v>
      </c>
      <c r="D9" s="18"/>
      <c r="E9" s="339"/>
      <c r="F9" s="340"/>
      <c r="G9" s="26"/>
      <c r="H9" s="26"/>
      <c r="I9" s="26">
        <f>G9-H9</f>
        <v>0</v>
      </c>
      <c r="J9" s="18"/>
    </row>
    <row r="10" spans="1:10" ht="30" customHeight="1" x14ac:dyDescent="0.15">
      <c r="A10" s="335" t="s">
        <v>29</v>
      </c>
      <c r="B10" s="336"/>
      <c r="C10" s="336"/>
      <c r="D10" s="336"/>
      <c r="E10" s="336"/>
      <c r="F10" s="337"/>
      <c r="G10" s="26">
        <f>SUM(G6:G9)</f>
        <v>0</v>
      </c>
      <c r="H10" s="26">
        <f>SUM(H6:H9)</f>
        <v>0</v>
      </c>
      <c r="I10" s="26">
        <f>SUM(I6:I9)</f>
        <v>0</v>
      </c>
      <c r="J10" s="18"/>
    </row>
    <row r="11" spans="1:10" ht="13.5" customHeight="1" x14ac:dyDescent="0.15">
      <c r="A11" s="8"/>
      <c r="B11" s="8"/>
      <c r="C11" s="8"/>
      <c r="D11" s="8"/>
      <c r="E11" s="8"/>
      <c r="F11" s="8"/>
      <c r="G11" s="8"/>
      <c r="H11" s="8"/>
      <c r="I11" s="8"/>
      <c r="J11" s="8"/>
    </row>
    <row r="12" spans="1:10" ht="17.100000000000001" customHeight="1" x14ac:dyDescent="0.15">
      <c r="A12" s="8"/>
      <c r="B12" s="8"/>
      <c r="C12" s="8"/>
      <c r="D12" s="8"/>
      <c r="E12" s="8"/>
      <c r="F12" s="8"/>
      <c r="G12" s="8"/>
      <c r="H12" s="8"/>
      <c r="I12" s="333"/>
      <c r="J12" s="333"/>
    </row>
    <row r="13" spans="1:10" ht="17.100000000000001" customHeight="1" x14ac:dyDescent="0.15">
      <c r="A13" s="334" t="s">
        <v>102</v>
      </c>
      <c r="B13" s="334"/>
      <c r="C13" s="334"/>
      <c r="D13" s="334"/>
      <c r="E13" s="404" t="s">
        <v>290</v>
      </c>
      <c r="F13" s="404"/>
      <c r="G13" s="8"/>
      <c r="H13" s="8"/>
      <c r="I13" s="394" t="s">
        <v>21</v>
      </c>
      <c r="J13" s="394"/>
    </row>
    <row r="14" spans="1:10" ht="30" customHeight="1" x14ac:dyDescent="0.15">
      <c r="A14" s="335" t="s">
        <v>23</v>
      </c>
      <c r="B14" s="336"/>
      <c r="C14" s="336"/>
      <c r="D14" s="337"/>
      <c r="E14" s="55" t="s">
        <v>31</v>
      </c>
      <c r="F14" s="55" t="s">
        <v>33</v>
      </c>
      <c r="G14" s="59" t="s">
        <v>288</v>
      </c>
      <c r="H14" s="12" t="s">
        <v>140</v>
      </c>
      <c r="I14" s="55" t="s">
        <v>53</v>
      </c>
      <c r="J14" s="55" t="s">
        <v>27</v>
      </c>
    </row>
    <row r="15" spans="1:10" ht="30" customHeight="1" x14ac:dyDescent="0.15">
      <c r="A15" s="40" t="s">
        <v>28</v>
      </c>
      <c r="B15" s="24"/>
      <c r="C15" s="8" t="s">
        <v>176</v>
      </c>
      <c r="D15" s="14"/>
      <c r="E15" s="18"/>
      <c r="F15" s="18"/>
      <c r="G15" s="26"/>
      <c r="H15" s="26"/>
      <c r="I15" s="26">
        <f>G15-H15</f>
        <v>0</v>
      </c>
      <c r="J15" s="18"/>
    </row>
    <row r="16" spans="1:10" ht="30" customHeight="1" x14ac:dyDescent="0.15">
      <c r="A16" s="16"/>
      <c r="B16" s="8"/>
      <c r="C16" s="8"/>
      <c r="D16" s="14"/>
      <c r="E16" s="18"/>
      <c r="F16" s="18"/>
      <c r="G16" s="26"/>
      <c r="H16" s="26"/>
      <c r="I16" s="26">
        <f>G16-H16</f>
        <v>0</v>
      </c>
      <c r="J16" s="18"/>
    </row>
    <row r="17" spans="1:10" ht="30" customHeight="1" x14ac:dyDescent="0.15">
      <c r="A17" s="16"/>
      <c r="B17" s="8"/>
      <c r="C17" s="8"/>
      <c r="D17" s="14"/>
      <c r="E17" s="18"/>
      <c r="F17" s="14"/>
      <c r="G17" s="37"/>
      <c r="H17" s="37"/>
      <c r="I17" s="26">
        <f>G17-H17</f>
        <v>0</v>
      </c>
      <c r="J17" s="18"/>
    </row>
    <row r="18" spans="1:10" ht="30" customHeight="1" x14ac:dyDescent="0.15">
      <c r="A18" s="17"/>
      <c r="B18" s="23"/>
      <c r="C18" s="23"/>
      <c r="D18" s="18"/>
      <c r="E18" s="23"/>
      <c r="F18" s="33" t="s">
        <v>35</v>
      </c>
      <c r="G18" s="41">
        <f>SUM(G15:G17)</f>
        <v>0</v>
      </c>
      <c r="H18" s="41">
        <f>SUM(H15:H17)</f>
        <v>0</v>
      </c>
      <c r="I18" s="26">
        <f>SUM(I15:I17)</f>
        <v>0</v>
      </c>
      <c r="J18" s="18"/>
    </row>
    <row r="19" spans="1:10" ht="30" customHeight="1" x14ac:dyDescent="0.15">
      <c r="A19" s="40" t="s">
        <v>28</v>
      </c>
      <c r="B19" s="24"/>
      <c r="C19" s="8" t="s">
        <v>176</v>
      </c>
      <c r="D19" s="14"/>
      <c r="E19" s="18"/>
      <c r="F19" s="18"/>
      <c r="G19" s="26"/>
      <c r="H19" s="26"/>
      <c r="I19" s="26">
        <f>G19-H19</f>
        <v>0</v>
      </c>
      <c r="J19" s="18"/>
    </row>
    <row r="20" spans="1:10" ht="30" customHeight="1" x14ac:dyDescent="0.15">
      <c r="A20" s="16"/>
      <c r="B20" s="8"/>
      <c r="C20" s="8"/>
      <c r="D20" s="14"/>
      <c r="E20" s="18"/>
      <c r="F20" s="18"/>
      <c r="G20" s="26"/>
      <c r="H20" s="26"/>
      <c r="I20" s="26">
        <f>G20-H20</f>
        <v>0</v>
      </c>
      <c r="J20" s="18"/>
    </row>
    <row r="21" spans="1:10" ht="30" customHeight="1" x14ac:dyDescent="0.15">
      <c r="A21" s="16"/>
      <c r="B21" s="8"/>
      <c r="C21" s="8"/>
      <c r="D21" s="14"/>
      <c r="E21" s="18"/>
      <c r="F21" s="18"/>
      <c r="G21" s="26"/>
      <c r="H21" s="26"/>
      <c r="I21" s="26">
        <f>G21-H21</f>
        <v>0</v>
      </c>
      <c r="J21" s="18"/>
    </row>
    <row r="22" spans="1:10" ht="30" customHeight="1" x14ac:dyDescent="0.15">
      <c r="A22" s="17"/>
      <c r="B22" s="23"/>
      <c r="C22" s="23"/>
      <c r="D22" s="18"/>
      <c r="E22" s="23"/>
      <c r="F22" s="18" t="s">
        <v>35</v>
      </c>
      <c r="G22" s="26">
        <f>SUM(G19:G21)</f>
        <v>0</v>
      </c>
      <c r="H22" s="26">
        <f>SUM(H19:H21)</f>
        <v>0</v>
      </c>
      <c r="I22" s="26">
        <f>SUM(I19:I21)</f>
        <v>0</v>
      </c>
      <c r="J22" s="18"/>
    </row>
    <row r="23" spans="1:10" ht="30" customHeight="1" x14ac:dyDescent="0.15">
      <c r="A23" s="40" t="s">
        <v>28</v>
      </c>
      <c r="B23" s="24"/>
      <c r="C23" s="8" t="s">
        <v>176</v>
      </c>
      <c r="D23" s="14"/>
      <c r="E23" s="18"/>
      <c r="F23" s="18"/>
      <c r="G23" s="26"/>
      <c r="H23" s="26"/>
      <c r="I23" s="26">
        <f>G23-H23</f>
        <v>0</v>
      </c>
      <c r="J23" s="18"/>
    </row>
    <row r="24" spans="1:10" ht="30" customHeight="1" x14ac:dyDescent="0.15">
      <c r="A24" s="16"/>
      <c r="B24" s="8"/>
      <c r="C24" s="8"/>
      <c r="D24" s="14"/>
      <c r="E24" s="18"/>
      <c r="F24" s="18"/>
      <c r="G24" s="26"/>
      <c r="H24" s="26"/>
      <c r="I24" s="26">
        <f>G24-H24</f>
        <v>0</v>
      </c>
      <c r="J24" s="18"/>
    </row>
    <row r="25" spans="1:10" ht="30" customHeight="1" x14ac:dyDescent="0.15">
      <c r="A25" s="16"/>
      <c r="B25" s="8"/>
      <c r="C25" s="8"/>
      <c r="D25" s="14"/>
      <c r="E25" s="18"/>
      <c r="F25" s="18"/>
      <c r="G25" s="26"/>
      <c r="H25" s="26"/>
      <c r="I25" s="26">
        <f>G25-H25</f>
        <v>0</v>
      </c>
      <c r="J25" s="18"/>
    </row>
    <row r="26" spans="1:10" ht="30" customHeight="1" x14ac:dyDescent="0.15">
      <c r="A26" s="17"/>
      <c r="B26" s="23"/>
      <c r="C26" s="23"/>
      <c r="D26" s="18"/>
      <c r="E26" s="23"/>
      <c r="F26" s="18" t="s">
        <v>35</v>
      </c>
      <c r="G26" s="26">
        <f>SUM(G23:G25)</f>
        <v>0</v>
      </c>
      <c r="H26" s="26">
        <f>SUM(H23:H25)</f>
        <v>0</v>
      </c>
      <c r="I26" s="26">
        <f>SUM(I23:I25)</f>
        <v>0</v>
      </c>
      <c r="J26" s="18"/>
    </row>
    <row r="27" spans="1:10" ht="30" customHeight="1" x14ac:dyDescent="0.15">
      <c r="A27" s="40" t="s">
        <v>28</v>
      </c>
      <c r="B27" s="24"/>
      <c r="C27" s="8" t="s">
        <v>176</v>
      </c>
      <c r="D27" s="14"/>
      <c r="E27" s="18"/>
      <c r="F27" s="18"/>
      <c r="G27" s="26"/>
      <c r="H27" s="26"/>
      <c r="I27" s="26">
        <f>G27-H27</f>
        <v>0</v>
      </c>
      <c r="J27" s="18"/>
    </row>
    <row r="28" spans="1:10" ht="30" customHeight="1" x14ac:dyDescent="0.15">
      <c r="A28" s="16"/>
      <c r="B28" s="8"/>
      <c r="C28" s="8"/>
      <c r="D28" s="14"/>
      <c r="E28" s="18"/>
      <c r="F28" s="18"/>
      <c r="G28" s="26"/>
      <c r="H28" s="26"/>
      <c r="I28" s="26">
        <f>G28-H28</f>
        <v>0</v>
      </c>
      <c r="J28" s="18"/>
    </row>
    <row r="29" spans="1:10" ht="30" customHeight="1" x14ac:dyDescent="0.15">
      <c r="A29" s="16"/>
      <c r="B29" s="8"/>
      <c r="C29" s="8"/>
      <c r="D29" s="14"/>
      <c r="E29" s="18"/>
      <c r="F29" s="18"/>
      <c r="G29" s="26"/>
      <c r="H29" s="26"/>
      <c r="I29" s="26">
        <f>G29-H29</f>
        <v>0</v>
      </c>
      <c r="J29" s="18"/>
    </row>
    <row r="30" spans="1:10" ht="30" customHeight="1" x14ac:dyDescent="0.15">
      <c r="A30" s="17"/>
      <c r="B30" s="23"/>
      <c r="C30" s="23"/>
      <c r="D30" s="18"/>
      <c r="E30" s="23"/>
      <c r="F30" s="18" t="s">
        <v>35</v>
      </c>
      <c r="G30" s="26">
        <f>SUM(G27:G29)</f>
        <v>0</v>
      </c>
      <c r="H30" s="26">
        <f>SUM(H27:H29)</f>
        <v>0</v>
      </c>
      <c r="I30" s="26">
        <f>SUM(I27:I29)</f>
        <v>0</v>
      </c>
      <c r="J30" s="18"/>
    </row>
    <row r="31" spans="1:10" ht="30" customHeight="1" x14ac:dyDescent="0.15">
      <c r="A31" s="40" t="s">
        <v>28</v>
      </c>
      <c r="B31" s="24"/>
      <c r="C31" s="8" t="s">
        <v>176</v>
      </c>
      <c r="D31" s="14"/>
      <c r="E31" s="18"/>
      <c r="F31" s="18"/>
      <c r="G31" s="26"/>
      <c r="H31" s="26"/>
      <c r="I31" s="26">
        <f>G31-H31</f>
        <v>0</v>
      </c>
      <c r="J31" s="18"/>
    </row>
    <row r="32" spans="1:10" ht="30" customHeight="1" x14ac:dyDescent="0.15">
      <c r="A32" s="16"/>
      <c r="B32" s="8"/>
      <c r="C32" s="8"/>
      <c r="D32" s="14"/>
      <c r="E32" s="18"/>
      <c r="F32" s="18"/>
      <c r="G32" s="26"/>
      <c r="H32" s="26"/>
      <c r="I32" s="26">
        <f>G32-H32</f>
        <v>0</v>
      </c>
      <c r="J32" s="18"/>
    </row>
    <row r="33" spans="1:10" ht="30" customHeight="1" x14ac:dyDescent="0.15">
      <c r="A33" s="16"/>
      <c r="B33" s="8"/>
      <c r="C33" s="8"/>
      <c r="D33" s="14"/>
      <c r="E33" s="18"/>
      <c r="F33" s="18"/>
      <c r="G33" s="26"/>
      <c r="H33" s="26"/>
      <c r="I33" s="26">
        <f>G33-H33</f>
        <v>0</v>
      </c>
      <c r="J33" s="18"/>
    </row>
    <row r="34" spans="1:10" ht="30" customHeight="1" x14ac:dyDescent="0.15">
      <c r="A34" s="17"/>
      <c r="B34" s="23"/>
      <c r="C34" s="23"/>
      <c r="D34" s="18"/>
      <c r="E34" s="23"/>
      <c r="F34" s="18" t="s">
        <v>35</v>
      </c>
      <c r="G34" s="26">
        <f>SUM(G31:G33)</f>
        <v>0</v>
      </c>
      <c r="H34" s="26">
        <f>SUM(H31:H33)</f>
        <v>0</v>
      </c>
      <c r="I34" s="26">
        <f>SUM(I31:I33)</f>
        <v>0</v>
      </c>
      <c r="J34" s="18"/>
    </row>
    <row r="35" spans="1:10" ht="30" customHeight="1" x14ac:dyDescent="0.15">
      <c r="A35" s="17"/>
      <c r="B35" s="23"/>
      <c r="C35" s="23"/>
      <c r="D35" s="23"/>
      <c r="E35" s="23"/>
      <c r="F35" s="18" t="s">
        <v>38</v>
      </c>
      <c r="G35" s="26">
        <f>SUM(G34,G30,G26,G22,G18)</f>
        <v>0</v>
      </c>
      <c r="H35" s="26">
        <f>SUM(H34,H30,H26,H22,H18)</f>
        <v>0</v>
      </c>
      <c r="I35" s="26">
        <f>SUM(I34,I30,I26,I22,I18)</f>
        <v>0</v>
      </c>
      <c r="J35" s="18"/>
    </row>
    <row r="36" spans="1:10" ht="19.5" customHeight="1" x14ac:dyDescent="0.15">
      <c r="A36" s="8"/>
      <c r="B36" s="8"/>
      <c r="C36" s="8"/>
      <c r="D36" s="8"/>
      <c r="E36" s="8"/>
      <c r="F36" s="8"/>
      <c r="G36" s="8"/>
      <c r="H36" s="8"/>
      <c r="I36" s="8"/>
      <c r="J36" s="8"/>
    </row>
    <row r="37" spans="1:10" ht="19.5" customHeight="1" x14ac:dyDescent="0.15">
      <c r="A37" s="8"/>
      <c r="B37" s="8"/>
      <c r="C37" s="8"/>
      <c r="D37" s="8"/>
      <c r="E37" s="8"/>
      <c r="F37" s="8"/>
      <c r="G37" s="8"/>
      <c r="H37" s="8"/>
      <c r="I37" s="8"/>
      <c r="J37" s="8"/>
    </row>
    <row r="38" spans="1:10" ht="19.5" customHeight="1" x14ac:dyDescent="0.15">
      <c r="A38" s="8"/>
      <c r="B38" s="8"/>
      <c r="C38" s="8"/>
      <c r="D38" s="8"/>
      <c r="E38" s="8"/>
      <c r="F38" s="8"/>
      <c r="G38" s="8"/>
      <c r="H38" s="8"/>
      <c r="I38" s="8"/>
      <c r="J38" s="8"/>
    </row>
    <row r="39" spans="1:10" ht="19.5" customHeight="1" x14ac:dyDescent="0.15">
      <c r="A39" s="8"/>
      <c r="B39" s="8"/>
      <c r="C39" s="8"/>
      <c r="D39" s="8"/>
      <c r="E39" s="8"/>
      <c r="F39" s="8"/>
      <c r="G39" s="8"/>
      <c r="H39" s="8"/>
      <c r="I39" s="8"/>
      <c r="J39" s="8"/>
    </row>
    <row r="40" spans="1:10" ht="19.5" customHeight="1" x14ac:dyDescent="0.15">
      <c r="A40" s="8"/>
      <c r="B40" s="8"/>
      <c r="C40" s="8"/>
      <c r="D40" s="8"/>
      <c r="E40" s="8"/>
      <c r="F40" s="8"/>
      <c r="G40" s="8"/>
      <c r="H40" s="8"/>
      <c r="I40" s="8"/>
      <c r="J40" s="8"/>
    </row>
    <row r="41" spans="1:10" ht="19.5" customHeight="1" x14ac:dyDescent="0.15">
      <c r="A41" s="8"/>
      <c r="B41" s="8"/>
      <c r="C41" s="8"/>
      <c r="D41" s="8"/>
      <c r="E41" s="8"/>
      <c r="F41" s="8"/>
      <c r="G41" s="8"/>
      <c r="H41" s="8"/>
      <c r="I41" s="8"/>
      <c r="J41" s="8"/>
    </row>
    <row r="42" spans="1:10" ht="19.5" customHeight="1" x14ac:dyDescent="0.15">
      <c r="A42" s="8"/>
      <c r="B42" s="8"/>
      <c r="C42" s="8"/>
      <c r="D42" s="8"/>
      <c r="E42" s="8"/>
      <c r="F42" s="8"/>
      <c r="G42" s="8"/>
      <c r="H42" s="8"/>
      <c r="I42" s="8"/>
      <c r="J42" s="8"/>
    </row>
  </sheetData>
  <mergeCells count="17">
    <mergeCell ref="E13:F13"/>
    <mergeCell ref="I13:J13"/>
    <mergeCell ref="A14:D14"/>
    <mergeCell ref="I1:J1"/>
    <mergeCell ref="A4:D4"/>
    <mergeCell ref="E4:F4"/>
    <mergeCell ref="I4:J4"/>
    <mergeCell ref="A5:D5"/>
    <mergeCell ref="E5:F5"/>
    <mergeCell ref="E6:F6"/>
    <mergeCell ref="E7:F7"/>
    <mergeCell ref="E8:F8"/>
    <mergeCell ref="C2:I2"/>
    <mergeCell ref="E9:F9"/>
    <mergeCell ref="A10:F10"/>
    <mergeCell ref="I12:J12"/>
    <mergeCell ref="A13:D13"/>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9" zoomScaleNormal="100" zoomScaleSheetLayoutView="100" workbookViewId="0">
      <selection activeCell="A44" sqref="A44"/>
    </sheetView>
  </sheetViews>
  <sheetFormatPr defaultColWidth="13" defaultRowHeight="13.5" x14ac:dyDescent="0.15"/>
  <cols>
    <col min="1" max="2" width="14.125" style="87" customWidth="1"/>
    <col min="3" max="3" width="17.5" style="87" customWidth="1"/>
    <col min="4" max="6" width="14.125" style="87" customWidth="1"/>
    <col min="7" max="16384" width="13" style="87"/>
  </cols>
  <sheetData>
    <row r="1" spans="1:6" ht="21" x14ac:dyDescent="0.15">
      <c r="A1" s="151"/>
      <c r="B1" s="86"/>
      <c r="C1" s="86"/>
      <c r="D1" s="86"/>
      <c r="E1" s="86"/>
      <c r="F1" s="9" t="s">
        <v>291</v>
      </c>
    </row>
    <row r="2" spans="1:6" ht="16.5" customHeight="1" x14ac:dyDescent="0.15">
      <c r="A2" s="406" t="s">
        <v>316</v>
      </c>
      <c r="B2" s="406"/>
      <c r="C2" s="406"/>
      <c r="D2" s="406"/>
      <c r="E2" s="406"/>
      <c r="F2" s="406"/>
    </row>
    <row r="3" spans="1:6" ht="17.25" customHeight="1" x14ac:dyDescent="0.15">
      <c r="A3" s="86"/>
      <c r="B3" s="86"/>
      <c r="C3" s="88"/>
      <c r="D3" s="88"/>
      <c r="E3" s="86" t="s">
        <v>204</v>
      </c>
      <c r="F3" s="86"/>
    </row>
    <row r="4" spans="1:6" ht="17.25" customHeight="1" x14ac:dyDescent="0.15">
      <c r="A4" s="86"/>
      <c r="B4" s="86"/>
      <c r="C4" s="86"/>
      <c r="D4" s="86"/>
      <c r="E4" s="407" t="s">
        <v>205</v>
      </c>
      <c r="F4" s="407"/>
    </row>
    <row r="5" spans="1:6" ht="21" customHeight="1" x14ac:dyDescent="0.15">
      <c r="A5" s="89" t="s">
        <v>78</v>
      </c>
      <c r="B5" s="111" t="s">
        <v>238</v>
      </c>
      <c r="C5" s="90" t="s">
        <v>4</v>
      </c>
      <c r="D5" s="90" t="s">
        <v>79</v>
      </c>
      <c r="E5" s="90" t="s">
        <v>173</v>
      </c>
      <c r="F5" s="90" t="s">
        <v>177</v>
      </c>
    </row>
    <row r="6" spans="1:6" ht="21" customHeight="1" x14ac:dyDescent="0.15">
      <c r="A6" s="91" t="s">
        <v>80</v>
      </c>
      <c r="B6" s="92"/>
      <c r="C6" s="92"/>
      <c r="D6" s="92"/>
      <c r="E6" s="92"/>
      <c r="F6" s="93">
        <v>296898</v>
      </c>
    </row>
    <row r="7" spans="1:6" ht="21" customHeight="1" x14ac:dyDescent="0.15">
      <c r="A7" s="94">
        <v>40950</v>
      </c>
      <c r="B7" s="110"/>
      <c r="C7" s="95" t="s">
        <v>206</v>
      </c>
      <c r="D7" s="93"/>
      <c r="E7" s="93">
        <v>14438</v>
      </c>
      <c r="F7" s="96">
        <f t="shared" ref="F7:F40" si="0">F6+D7-E7</f>
        <v>282460</v>
      </c>
    </row>
    <row r="8" spans="1:6" ht="21" customHeight="1" x14ac:dyDescent="0.15">
      <c r="A8" s="94">
        <v>40959</v>
      </c>
      <c r="B8" s="110"/>
      <c r="C8" s="95" t="s">
        <v>207</v>
      </c>
      <c r="D8" s="93">
        <v>3</v>
      </c>
      <c r="E8" s="93"/>
      <c r="F8" s="96">
        <f t="shared" si="0"/>
        <v>282463</v>
      </c>
    </row>
    <row r="9" spans="1:6" ht="21" customHeight="1" x14ac:dyDescent="0.15">
      <c r="A9" s="94">
        <v>40959</v>
      </c>
      <c r="B9" s="110"/>
      <c r="C9" s="95" t="s">
        <v>208</v>
      </c>
      <c r="D9" s="93"/>
      <c r="E9" s="93">
        <v>13650</v>
      </c>
      <c r="F9" s="96">
        <f t="shared" si="0"/>
        <v>268813</v>
      </c>
    </row>
    <row r="10" spans="1:6" ht="21" customHeight="1" x14ac:dyDescent="0.15">
      <c r="A10" s="94">
        <v>40959</v>
      </c>
      <c r="B10" s="110"/>
      <c r="C10" s="95" t="s">
        <v>209</v>
      </c>
      <c r="D10" s="93"/>
      <c r="E10" s="93">
        <v>630</v>
      </c>
      <c r="F10" s="96">
        <f t="shared" si="0"/>
        <v>268183</v>
      </c>
    </row>
    <row r="11" spans="1:6" ht="21" customHeight="1" x14ac:dyDescent="0.15">
      <c r="A11" s="94">
        <v>40971</v>
      </c>
      <c r="B11" s="110"/>
      <c r="C11" s="95" t="s">
        <v>239</v>
      </c>
      <c r="D11" s="93">
        <v>15000</v>
      </c>
      <c r="E11" s="93"/>
      <c r="F11" s="96">
        <f t="shared" si="0"/>
        <v>283183</v>
      </c>
    </row>
    <row r="12" spans="1:6" ht="21" customHeight="1" x14ac:dyDescent="0.15">
      <c r="A12" s="94">
        <v>40971</v>
      </c>
      <c r="B12" s="110"/>
      <c r="C12" s="95" t="s">
        <v>240</v>
      </c>
      <c r="D12" s="93">
        <v>15000</v>
      </c>
      <c r="E12" s="93"/>
      <c r="F12" s="96">
        <f t="shared" si="0"/>
        <v>298183</v>
      </c>
    </row>
    <row r="13" spans="1:6" ht="21" customHeight="1" x14ac:dyDescent="0.15">
      <c r="A13" s="94">
        <v>40971</v>
      </c>
      <c r="B13" s="110"/>
      <c r="C13" s="95" t="s">
        <v>241</v>
      </c>
      <c r="D13" s="93">
        <v>15000</v>
      </c>
      <c r="E13" s="93"/>
      <c r="F13" s="96">
        <f t="shared" si="0"/>
        <v>313183</v>
      </c>
    </row>
    <row r="14" spans="1:6" ht="21" customHeight="1" x14ac:dyDescent="0.15">
      <c r="A14" s="94">
        <v>41013</v>
      </c>
      <c r="B14" s="110"/>
      <c r="C14" s="95" t="s">
        <v>242</v>
      </c>
      <c r="D14" s="93">
        <v>15000</v>
      </c>
      <c r="E14" s="93"/>
      <c r="F14" s="96">
        <f t="shared" si="0"/>
        <v>328183</v>
      </c>
    </row>
    <row r="15" spans="1:6" ht="21" customHeight="1" x14ac:dyDescent="0.15">
      <c r="A15" s="94">
        <v>41014</v>
      </c>
      <c r="B15" s="110"/>
      <c r="C15" s="95" t="s">
        <v>243</v>
      </c>
      <c r="D15" s="93">
        <v>15000</v>
      </c>
      <c r="E15" s="93"/>
      <c r="F15" s="96">
        <f t="shared" si="0"/>
        <v>343183</v>
      </c>
    </row>
    <row r="16" spans="1:6" ht="21" customHeight="1" x14ac:dyDescent="0.15">
      <c r="A16" s="94">
        <v>41076</v>
      </c>
      <c r="B16" s="110"/>
      <c r="C16" s="95" t="s">
        <v>244</v>
      </c>
      <c r="D16" s="93"/>
      <c r="E16" s="93">
        <v>7300</v>
      </c>
      <c r="F16" s="96">
        <f t="shared" si="0"/>
        <v>335883</v>
      </c>
    </row>
    <row r="17" spans="1:6" ht="21" customHeight="1" x14ac:dyDescent="0.15">
      <c r="A17" s="94">
        <v>41076</v>
      </c>
      <c r="B17" s="110"/>
      <c r="C17" s="95" t="s">
        <v>245</v>
      </c>
      <c r="D17" s="93"/>
      <c r="E17" s="93">
        <v>7300</v>
      </c>
      <c r="F17" s="96">
        <f t="shared" si="0"/>
        <v>328583</v>
      </c>
    </row>
    <row r="18" spans="1:6" ht="21" customHeight="1" x14ac:dyDescent="0.15">
      <c r="A18" s="94">
        <v>41076</v>
      </c>
      <c r="B18" s="110"/>
      <c r="C18" s="95" t="s">
        <v>246</v>
      </c>
      <c r="D18" s="93"/>
      <c r="E18" s="93">
        <v>7300</v>
      </c>
      <c r="F18" s="96">
        <f t="shared" si="0"/>
        <v>321283</v>
      </c>
    </row>
    <row r="19" spans="1:6" ht="21" customHeight="1" x14ac:dyDescent="0.15">
      <c r="A19" s="94">
        <v>41076</v>
      </c>
      <c r="B19" s="110"/>
      <c r="C19" s="95" t="s">
        <v>247</v>
      </c>
      <c r="D19" s="93"/>
      <c r="E19" s="93">
        <v>7300</v>
      </c>
      <c r="F19" s="96">
        <f t="shared" si="0"/>
        <v>313983</v>
      </c>
    </row>
    <row r="20" spans="1:6" ht="21" customHeight="1" x14ac:dyDescent="0.15">
      <c r="A20" s="94">
        <v>41076</v>
      </c>
      <c r="B20" s="110"/>
      <c r="C20" s="95" t="s">
        <v>248</v>
      </c>
      <c r="D20" s="93"/>
      <c r="E20" s="93">
        <v>7300</v>
      </c>
      <c r="F20" s="96">
        <f t="shared" si="0"/>
        <v>306683</v>
      </c>
    </row>
    <row r="21" spans="1:6" ht="21" customHeight="1" x14ac:dyDescent="0.15">
      <c r="A21" s="94">
        <v>41076</v>
      </c>
      <c r="B21" s="110"/>
      <c r="C21" s="95" t="s">
        <v>249</v>
      </c>
      <c r="D21" s="93"/>
      <c r="E21" s="93">
        <v>7300</v>
      </c>
      <c r="F21" s="96">
        <f t="shared" si="0"/>
        <v>299383</v>
      </c>
    </row>
    <row r="22" spans="1:6" ht="21" customHeight="1" x14ac:dyDescent="0.15">
      <c r="A22" s="94">
        <v>41076</v>
      </c>
      <c r="B22" s="110"/>
      <c r="C22" s="95" t="s">
        <v>250</v>
      </c>
      <c r="D22" s="93"/>
      <c r="E22" s="93">
        <v>7300</v>
      </c>
      <c r="F22" s="96">
        <f t="shared" si="0"/>
        <v>292083</v>
      </c>
    </row>
    <row r="23" spans="1:6" ht="21" customHeight="1" x14ac:dyDescent="0.15">
      <c r="A23" s="94">
        <v>41076</v>
      </c>
      <c r="B23" s="110"/>
      <c r="C23" s="95" t="s">
        <v>251</v>
      </c>
      <c r="D23" s="93"/>
      <c r="E23" s="93">
        <v>7300</v>
      </c>
      <c r="F23" s="96">
        <f t="shared" si="0"/>
        <v>284783</v>
      </c>
    </row>
    <row r="24" spans="1:6" ht="21" customHeight="1" x14ac:dyDescent="0.15">
      <c r="A24" s="94">
        <v>41076</v>
      </c>
      <c r="B24" s="110"/>
      <c r="C24" s="95" t="s">
        <v>252</v>
      </c>
      <c r="D24" s="93"/>
      <c r="E24" s="93">
        <v>7300</v>
      </c>
      <c r="F24" s="96">
        <f t="shared" si="0"/>
        <v>277483</v>
      </c>
    </row>
    <row r="25" spans="1:6" ht="21" customHeight="1" x14ac:dyDescent="0.15">
      <c r="A25" s="94">
        <v>41076</v>
      </c>
      <c r="B25" s="110"/>
      <c r="C25" s="95" t="s">
        <v>253</v>
      </c>
      <c r="D25" s="93"/>
      <c r="E25" s="93">
        <v>7300</v>
      </c>
      <c r="F25" s="96">
        <f t="shared" si="0"/>
        <v>270183</v>
      </c>
    </row>
    <row r="26" spans="1:6" ht="21" customHeight="1" x14ac:dyDescent="0.15">
      <c r="A26" s="94">
        <v>41076</v>
      </c>
      <c r="B26" s="110"/>
      <c r="C26" s="95" t="s">
        <v>254</v>
      </c>
      <c r="D26" s="93"/>
      <c r="E26" s="93">
        <v>7300</v>
      </c>
      <c r="F26" s="96">
        <f t="shared" si="0"/>
        <v>262883</v>
      </c>
    </row>
    <row r="27" spans="1:6" ht="21" customHeight="1" x14ac:dyDescent="0.15">
      <c r="A27" s="94">
        <v>41076</v>
      </c>
      <c r="B27" s="110"/>
      <c r="C27" s="95" t="s">
        <v>255</v>
      </c>
      <c r="D27" s="93"/>
      <c r="E27" s="93">
        <v>7300</v>
      </c>
      <c r="F27" s="96">
        <f t="shared" si="0"/>
        <v>255583</v>
      </c>
    </row>
    <row r="28" spans="1:6" ht="21" customHeight="1" x14ac:dyDescent="0.15">
      <c r="A28" s="94">
        <v>41076</v>
      </c>
      <c r="B28" s="110"/>
      <c r="C28" s="95" t="s">
        <v>256</v>
      </c>
      <c r="D28" s="93"/>
      <c r="E28" s="93">
        <v>7300</v>
      </c>
      <c r="F28" s="96">
        <f t="shared" si="0"/>
        <v>248283</v>
      </c>
    </row>
    <row r="29" spans="1:6" ht="21" customHeight="1" x14ac:dyDescent="0.15">
      <c r="A29" s="94">
        <v>41076</v>
      </c>
      <c r="B29" s="110"/>
      <c r="C29" s="95" t="s">
        <v>257</v>
      </c>
      <c r="D29" s="93"/>
      <c r="E29" s="93">
        <v>7300</v>
      </c>
      <c r="F29" s="96">
        <f t="shared" si="0"/>
        <v>240983</v>
      </c>
    </row>
    <row r="30" spans="1:6" ht="21" customHeight="1" x14ac:dyDescent="0.15">
      <c r="A30" s="94">
        <v>41076</v>
      </c>
      <c r="B30" s="110"/>
      <c r="C30" s="95" t="s">
        <v>258</v>
      </c>
      <c r="D30" s="93"/>
      <c r="E30" s="93">
        <v>7300</v>
      </c>
      <c r="F30" s="96">
        <f t="shared" si="0"/>
        <v>233683</v>
      </c>
    </row>
    <row r="31" spans="1:6" ht="21" customHeight="1" x14ac:dyDescent="0.15">
      <c r="A31" s="94">
        <v>41076</v>
      </c>
      <c r="B31" s="110"/>
      <c r="C31" s="95" t="s">
        <v>259</v>
      </c>
      <c r="D31" s="93"/>
      <c r="E31" s="93">
        <v>7300</v>
      </c>
      <c r="F31" s="96">
        <f t="shared" si="0"/>
        <v>226383</v>
      </c>
    </row>
    <row r="32" spans="1:6" ht="21" customHeight="1" x14ac:dyDescent="0.15">
      <c r="A32" s="94">
        <v>41076</v>
      </c>
      <c r="B32" s="110"/>
      <c r="C32" s="97" t="s">
        <v>260</v>
      </c>
      <c r="D32" s="93"/>
      <c r="E32" s="93">
        <v>7300</v>
      </c>
      <c r="F32" s="96">
        <f t="shared" si="0"/>
        <v>219083</v>
      </c>
    </row>
    <row r="33" spans="1:6" ht="21" customHeight="1" x14ac:dyDescent="0.15">
      <c r="A33" s="94">
        <v>41076</v>
      </c>
      <c r="B33" s="110"/>
      <c r="C33" s="95" t="s">
        <v>261</v>
      </c>
      <c r="D33" s="93"/>
      <c r="E33" s="93">
        <v>7300</v>
      </c>
      <c r="F33" s="96">
        <f t="shared" si="0"/>
        <v>211783</v>
      </c>
    </row>
    <row r="34" spans="1:6" ht="21" customHeight="1" x14ac:dyDescent="0.15">
      <c r="A34" s="94">
        <v>41077</v>
      </c>
      <c r="B34" s="110"/>
      <c r="C34" s="95" t="s">
        <v>262</v>
      </c>
      <c r="D34" s="93"/>
      <c r="E34" s="93">
        <v>7300</v>
      </c>
      <c r="F34" s="96">
        <f t="shared" si="0"/>
        <v>204483</v>
      </c>
    </row>
    <row r="35" spans="1:6" ht="21" customHeight="1" x14ac:dyDescent="0.15">
      <c r="A35" s="94">
        <v>41077</v>
      </c>
      <c r="B35" s="110"/>
      <c r="C35" s="95" t="s">
        <v>263</v>
      </c>
      <c r="D35" s="93"/>
      <c r="E35" s="93">
        <v>7300</v>
      </c>
      <c r="F35" s="96">
        <f t="shared" si="0"/>
        <v>197183</v>
      </c>
    </row>
    <row r="36" spans="1:6" ht="21" customHeight="1" x14ac:dyDescent="0.15">
      <c r="A36" s="94">
        <v>41077</v>
      </c>
      <c r="B36" s="110"/>
      <c r="C36" s="95" t="s">
        <v>264</v>
      </c>
      <c r="D36" s="93">
        <v>3070</v>
      </c>
      <c r="E36" s="93"/>
      <c r="F36" s="96">
        <f t="shared" si="0"/>
        <v>200253</v>
      </c>
    </row>
    <row r="37" spans="1:6" ht="21" customHeight="1" x14ac:dyDescent="0.15">
      <c r="A37" s="94">
        <v>41078</v>
      </c>
      <c r="B37" s="110"/>
      <c r="C37" s="95" t="s">
        <v>265</v>
      </c>
      <c r="D37" s="93"/>
      <c r="E37" s="93">
        <v>7300</v>
      </c>
      <c r="F37" s="96">
        <f t="shared" si="0"/>
        <v>192953</v>
      </c>
    </row>
    <row r="38" spans="1:6" ht="21" customHeight="1" x14ac:dyDescent="0.15">
      <c r="A38" s="94"/>
      <c r="B38" s="110"/>
      <c r="C38" s="95"/>
      <c r="D38" s="93"/>
      <c r="E38" s="93"/>
      <c r="F38" s="96">
        <f t="shared" si="0"/>
        <v>192953</v>
      </c>
    </row>
    <row r="39" spans="1:6" ht="21" customHeight="1" x14ac:dyDescent="0.15">
      <c r="A39" s="94"/>
      <c r="B39" s="110"/>
      <c r="C39" s="95"/>
      <c r="D39" s="93"/>
      <c r="E39" s="93"/>
      <c r="F39" s="96">
        <f t="shared" si="0"/>
        <v>192953</v>
      </c>
    </row>
    <row r="40" spans="1:6" ht="21" customHeight="1" x14ac:dyDescent="0.15">
      <c r="A40" s="94"/>
      <c r="B40" s="110"/>
      <c r="C40" s="95"/>
      <c r="D40" s="93"/>
      <c r="E40" s="93"/>
      <c r="F40" s="96">
        <f t="shared" si="0"/>
        <v>192953</v>
      </c>
    </row>
    <row r="41" spans="1:6" ht="21" customHeight="1" x14ac:dyDescent="0.15">
      <c r="A41" s="91" t="s">
        <v>76</v>
      </c>
      <c r="B41" s="92"/>
      <c r="C41" s="92"/>
      <c r="D41" s="96">
        <f>SUM(D7:D40)</f>
        <v>78073</v>
      </c>
      <c r="E41" s="96">
        <f>SUM(E7:E40)</f>
        <v>182018</v>
      </c>
      <c r="F41" s="96">
        <f>F40</f>
        <v>192953</v>
      </c>
    </row>
    <row r="42" spans="1:6" ht="3.75" customHeight="1" x14ac:dyDescent="0.15">
      <c r="A42" s="88"/>
      <c r="B42" s="88"/>
      <c r="C42" s="88"/>
      <c r="D42" s="86"/>
      <c r="E42" s="86"/>
      <c r="F42" s="86"/>
    </row>
    <row r="43" spans="1:6" x14ac:dyDescent="0.15">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4"/>
  <sheetViews>
    <sheetView view="pageBreakPreview" topLeftCell="A8" zoomScaleNormal="100" zoomScaleSheetLayoutView="100" workbookViewId="0">
      <selection activeCell="A19" sqref="A19:XFD41"/>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50"/>
      <c r="B1" s="8"/>
      <c r="C1" s="8"/>
      <c r="D1" s="8"/>
      <c r="E1" s="8"/>
      <c r="F1" s="145" t="s">
        <v>411</v>
      </c>
    </row>
    <row r="2" spans="1:6" ht="21" customHeight="1" x14ac:dyDescent="0.15">
      <c r="A2" s="402" t="s">
        <v>317</v>
      </c>
      <c r="B2" s="402"/>
      <c r="C2" s="402"/>
      <c r="D2" s="402"/>
      <c r="E2" s="402"/>
      <c r="F2" s="402"/>
    </row>
    <row r="3" spans="1:6" ht="21" customHeight="1" x14ac:dyDescent="0.15">
      <c r="A3" s="8"/>
      <c r="B3" s="60"/>
      <c r="C3" s="60"/>
      <c r="D3" s="60"/>
      <c r="E3" s="8" t="s">
        <v>77</v>
      </c>
      <c r="F3" s="8"/>
    </row>
    <row r="4" spans="1:6" ht="21" customHeight="1" x14ac:dyDescent="0.15">
      <c r="A4" s="8"/>
      <c r="B4" s="8"/>
      <c r="C4" s="8"/>
      <c r="D4" s="8"/>
      <c r="E4" s="8"/>
      <c r="F4" s="9" t="s">
        <v>221</v>
      </c>
    </row>
    <row r="5" spans="1:6" ht="21" customHeight="1" x14ac:dyDescent="0.15">
      <c r="A5" s="61" t="s">
        <v>78</v>
      </c>
      <c r="B5" s="62" t="s">
        <v>60</v>
      </c>
      <c r="C5" s="62" t="s">
        <v>4</v>
      </c>
      <c r="D5" s="62" t="s">
        <v>79</v>
      </c>
      <c r="E5" s="62" t="s">
        <v>173</v>
      </c>
      <c r="F5" s="62" t="s">
        <v>177</v>
      </c>
    </row>
    <row r="6" spans="1:6" ht="21" customHeight="1" x14ac:dyDescent="0.15">
      <c r="A6" s="63" t="s">
        <v>80</v>
      </c>
      <c r="B6" s="64"/>
      <c r="C6" s="64"/>
      <c r="D6" s="64"/>
      <c r="E6" s="64"/>
      <c r="F6" s="39">
        <v>0</v>
      </c>
    </row>
    <row r="7" spans="1:6" ht="21" customHeight="1" x14ac:dyDescent="0.15">
      <c r="A7" s="416">
        <v>45847</v>
      </c>
      <c r="B7" s="18" t="s">
        <v>567</v>
      </c>
      <c r="C7" s="18" t="s">
        <v>568</v>
      </c>
      <c r="D7" s="39">
        <v>300000</v>
      </c>
      <c r="E7" s="39"/>
      <c r="F7" s="39">
        <f t="shared" ref="F7:F41" si="0">F6+D7-E7</f>
        <v>300000</v>
      </c>
    </row>
    <row r="8" spans="1:6" ht="21" customHeight="1" x14ac:dyDescent="0.15">
      <c r="A8" s="416">
        <v>45851</v>
      </c>
      <c r="B8" s="18"/>
      <c r="C8" s="18" t="s">
        <v>569</v>
      </c>
      <c r="D8" s="39"/>
      <c r="E8" s="39">
        <v>33408</v>
      </c>
      <c r="F8" s="39">
        <f t="shared" si="0"/>
        <v>266592</v>
      </c>
    </row>
    <row r="9" spans="1:6" ht="21" customHeight="1" x14ac:dyDescent="0.15">
      <c r="A9" s="416">
        <v>45862</v>
      </c>
      <c r="B9" s="18"/>
      <c r="C9" s="18" t="s">
        <v>569</v>
      </c>
      <c r="D9" s="39"/>
      <c r="E9" s="39">
        <v>7678</v>
      </c>
      <c r="F9" s="39">
        <f t="shared" si="0"/>
        <v>258914</v>
      </c>
    </row>
    <row r="10" spans="1:6" ht="21" customHeight="1" x14ac:dyDescent="0.15">
      <c r="A10" s="416">
        <v>45892</v>
      </c>
      <c r="B10" s="18"/>
      <c r="C10" s="18" t="s">
        <v>570</v>
      </c>
      <c r="D10" s="39"/>
      <c r="E10" s="39">
        <v>6000</v>
      </c>
      <c r="F10" s="39">
        <f t="shared" si="0"/>
        <v>252914</v>
      </c>
    </row>
    <row r="11" spans="1:6" ht="21" customHeight="1" x14ac:dyDescent="0.15">
      <c r="A11" s="416">
        <v>45892</v>
      </c>
      <c r="B11" s="18"/>
      <c r="C11" s="18" t="s">
        <v>578</v>
      </c>
      <c r="D11" s="39"/>
      <c r="E11" s="39">
        <v>22000</v>
      </c>
      <c r="F11" s="39">
        <f t="shared" si="0"/>
        <v>230914</v>
      </c>
    </row>
    <row r="12" spans="1:6" ht="21" customHeight="1" x14ac:dyDescent="0.15">
      <c r="A12" s="416">
        <v>45893</v>
      </c>
      <c r="B12" s="18"/>
      <c r="C12" s="18" t="s">
        <v>571</v>
      </c>
      <c r="D12" s="39"/>
      <c r="E12" s="39">
        <v>181000</v>
      </c>
      <c r="F12" s="39">
        <f t="shared" si="0"/>
        <v>49914</v>
      </c>
    </row>
    <row r="13" spans="1:6" ht="21" customHeight="1" x14ac:dyDescent="0.15">
      <c r="A13" s="416">
        <v>45893</v>
      </c>
      <c r="B13" s="18"/>
      <c r="C13" s="18" t="s">
        <v>572</v>
      </c>
      <c r="D13" s="39"/>
      <c r="E13" s="39">
        <v>9007</v>
      </c>
      <c r="F13" s="39">
        <f t="shared" si="0"/>
        <v>40907</v>
      </c>
    </row>
    <row r="14" spans="1:6" ht="21" customHeight="1" x14ac:dyDescent="0.15">
      <c r="A14" s="416">
        <v>45893</v>
      </c>
      <c r="B14" s="18"/>
      <c r="C14" s="18" t="s">
        <v>573</v>
      </c>
      <c r="D14" s="39"/>
      <c r="E14" s="39">
        <v>7480</v>
      </c>
      <c r="F14" s="39">
        <f t="shared" si="0"/>
        <v>33427</v>
      </c>
    </row>
    <row r="15" spans="1:6" ht="21" customHeight="1" x14ac:dyDescent="0.15">
      <c r="A15" s="416">
        <v>45893</v>
      </c>
      <c r="B15" s="18"/>
      <c r="C15" s="18" t="s">
        <v>574</v>
      </c>
      <c r="D15" s="39"/>
      <c r="E15" s="39">
        <v>10000</v>
      </c>
      <c r="F15" s="39">
        <f t="shared" si="0"/>
        <v>23427</v>
      </c>
    </row>
    <row r="16" spans="1:6" ht="21" customHeight="1" x14ac:dyDescent="0.15">
      <c r="A16" s="416">
        <v>45893</v>
      </c>
      <c r="B16" s="18" t="s">
        <v>575</v>
      </c>
      <c r="C16" s="18" t="s">
        <v>576</v>
      </c>
      <c r="D16" s="39">
        <v>1021</v>
      </c>
      <c r="E16" s="39"/>
      <c r="F16" s="39">
        <f t="shared" si="0"/>
        <v>24448</v>
      </c>
    </row>
    <row r="17" spans="1:6" ht="21" customHeight="1" x14ac:dyDescent="0.15">
      <c r="A17" s="416">
        <v>45917</v>
      </c>
      <c r="B17" s="18"/>
      <c r="C17" s="18" t="s">
        <v>577</v>
      </c>
      <c r="D17" s="39"/>
      <c r="E17" s="39">
        <v>1021</v>
      </c>
      <c r="F17" s="39">
        <f t="shared" si="0"/>
        <v>23427</v>
      </c>
    </row>
    <row r="18" spans="1:6" ht="21" customHeight="1" x14ac:dyDescent="0.15">
      <c r="A18" s="416">
        <v>45950</v>
      </c>
      <c r="B18" s="18" t="s">
        <v>579</v>
      </c>
      <c r="C18" s="18" t="s">
        <v>580</v>
      </c>
      <c r="D18" s="39"/>
      <c r="E18" s="39">
        <v>23427</v>
      </c>
      <c r="F18" s="39">
        <f t="shared" si="0"/>
        <v>0</v>
      </c>
    </row>
    <row r="19" spans="1:6" ht="21" hidden="1" customHeight="1" x14ac:dyDescent="0.15">
      <c r="A19" s="65"/>
      <c r="B19" s="18"/>
      <c r="C19" s="18"/>
      <c r="D19" s="39"/>
      <c r="E19" s="39"/>
      <c r="F19" s="39">
        <f t="shared" si="0"/>
        <v>0</v>
      </c>
    </row>
    <row r="20" spans="1:6" ht="21" hidden="1" customHeight="1" x14ac:dyDescent="0.15">
      <c r="A20" s="65"/>
      <c r="B20" s="18"/>
      <c r="C20" s="18"/>
      <c r="D20" s="39"/>
      <c r="E20" s="39"/>
      <c r="F20" s="39">
        <f t="shared" si="0"/>
        <v>0</v>
      </c>
    </row>
    <row r="21" spans="1:6" ht="21" hidden="1" customHeight="1" x14ac:dyDescent="0.15">
      <c r="A21" s="65"/>
      <c r="B21" s="18"/>
      <c r="C21" s="18"/>
      <c r="D21" s="39"/>
      <c r="E21" s="39"/>
      <c r="F21" s="39">
        <f t="shared" si="0"/>
        <v>0</v>
      </c>
    </row>
    <row r="22" spans="1:6" ht="21" hidden="1" customHeight="1" x14ac:dyDescent="0.15">
      <c r="A22" s="65"/>
      <c r="B22" s="18"/>
      <c r="C22" s="18"/>
      <c r="D22" s="39"/>
      <c r="E22" s="39"/>
      <c r="F22" s="39">
        <f t="shared" si="0"/>
        <v>0</v>
      </c>
    </row>
    <row r="23" spans="1:6" ht="21" hidden="1" customHeight="1" x14ac:dyDescent="0.15">
      <c r="A23" s="65"/>
      <c r="B23" s="18"/>
      <c r="C23" s="18"/>
      <c r="D23" s="39"/>
      <c r="E23" s="39"/>
      <c r="F23" s="39">
        <f t="shared" si="0"/>
        <v>0</v>
      </c>
    </row>
    <row r="24" spans="1:6" ht="21" hidden="1" customHeight="1" x14ac:dyDescent="0.15">
      <c r="A24" s="65"/>
      <c r="B24" s="18"/>
      <c r="C24" s="18"/>
      <c r="D24" s="39"/>
      <c r="E24" s="39"/>
      <c r="F24" s="39">
        <f t="shared" si="0"/>
        <v>0</v>
      </c>
    </row>
    <row r="25" spans="1:6" ht="21" hidden="1" customHeight="1" x14ac:dyDescent="0.15">
      <c r="A25" s="65"/>
      <c r="B25" s="18"/>
      <c r="C25" s="18"/>
      <c r="D25" s="39"/>
      <c r="E25" s="39"/>
      <c r="F25" s="39">
        <f t="shared" si="0"/>
        <v>0</v>
      </c>
    </row>
    <row r="26" spans="1:6" ht="21" hidden="1" customHeight="1" x14ac:dyDescent="0.15">
      <c r="A26" s="65"/>
      <c r="B26" s="18"/>
      <c r="C26" s="18"/>
      <c r="D26" s="39"/>
      <c r="E26" s="39"/>
      <c r="F26" s="39">
        <f t="shared" si="0"/>
        <v>0</v>
      </c>
    </row>
    <row r="27" spans="1:6" ht="21" hidden="1" customHeight="1" x14ac:dyDescent="0.15">
      <c r="A27" s="65"/>
      <c r="B27" s="18"/>
      <c r="C27" s="18"/>
      <c r="D27" s="39"/>
      <c r="E27" s="39"/>
      <c r="F27" s="39">
        <f t="shared" si="0"/>
        <v>0</v>
      </c>
    </row>
    <row r="28" spans="1:6" ht="21" hidden="1" customHeight="1" x14ac:dyDescent="0.15">
      <c r="A28" s="65"/>
      <c r="B28" s="18"/>
      <c r="C28" s="18"/>
      <c r="D28" s="39"/>
      <c r="E28" s="39"/>
      <c r="F28" s="39">
        <f t="shared" si="0"/>
        <v>0</v>
      </c>
    </row>
    <row r="29" spans="1:6" ht="21" hidden="1" customHeight="1" x14ac:dyDescent="0.15">
      <c r="A29" s="65"/>
      <c r="B29" s="18"/>
      <c r="C29" s="18"/>
      <c r="D29" s="39"/>
      <c r="E29" s="39"/>
      <c r="F29" s="39">
        <f t="shared" si="0"/>
        <v>0</v>
      </c>
    </row>
    <row r="30" spans="1:6" ht="21" hidden="1" customHeight="1" x14ac:dyDescent="0.15">
      <c r="A30" s="65"/>
      <c r="B30" s="18"/>
      <c r="C30" s="18"/>
      <c r="D30" s="39"/>
      <c r="E30" s="39"/>
      <c r="F30" s="39">
        <f t="shared" si="0"/>
        <v>0</v>
      </c>
    </row>
    <row r="31" spans="1:6" ht="21" hidden="1" customHeight="1" x14ac:dyDescent="0.15">
      <c r="A31" s="65"/>
      <c r="B31" s="18"/>
      <c r="C31" s="18"/>
      <c r="D31" s="39"/>
      <c r="E31" s="39"/>
      <c r="F31" s="39">
        <f t="shared" si="0"/>
        <v>0</v>
      </c>
    </row>
    <row r="32" spans="1:6" ht="21" hidden="1" customHeight="1" x14ac:dyDescent="0.15">
      <c r="A32" s="65"/>
      <c r="B32" s="18"/>
      <c r="C32" s="18"/>
      <c r="D32" s="39"/>
      <c r="E32" s="39"/>
      <c r="F32" s="39">
        <f t="shared" si="0"/>
        <v>0</v>
      </c>
    </row>
    <row r="33" spans="1:6" ht="21" hidden="1" customHeight="1" x14ac:dyDescent="0.15">
      <c r="A33" s="65"/>
      <c r="B33" s="18"/>
      <c r="C33" s="18"/>
      <c r="D33" s="39"/>
      <c r="E33" s="39"/>
      <c r="F33" s="39">
        <f t="shared" si="0"/>
        <v>0</v>
      </c>
    </row>
    <row r="34" spans="1:6" ht="21" hidden="1" customHeight="1" x14ac:dyDescent="0.15">
      <c r="A34" s="65"/>
      <c r="B34" s="18"/>
      <c r="C34" s="18"/>
      <c r="D34" s="39"/>
      <c r="E34" s="39"/>
      <c r="F34" s="39">
        <f t="shared" si="0"/>
        <v>0</v>
      </c>
    </row>
    <row r="35" spans="1:6" ht="21" hidden="1" customHeight="1" x14ac:dyDescent="0.15">
      <c r="A35" s="65"/>
      <c r="B35" s="18"/>
      <c r="C35" s="18"/>
      <c r="D35" s="39"/>
      <c r="E35" s="39"/>
      <c r="F35" s="39">
        <f t="shared" si="0"/>
        <v>0</v>
      </c>
    </row>
    <row r="36" spans="1:6" ht="21" hidden="1" customHeight="1" x14ac:dyDescent="0.15">
      <c r="A36" s="65"/>
      <c r="B36" s="18"/>
      <c r="C36" s="18"/>
      <c r="D36" s="39"/>
      <c r="E36" s="39"/>
      <c r="F36" s="39">
        <f t="shared" si="0"/>
        <v>0</v>
      </c>
    </row>
    <row r="37" spans="1:6" ht="21" hidden="1" customHeight="1" x14ac:dyDescent="0.15">
      <c r="A37" s="65"/>
      <c r="B37" s="18"/>
      <c r="C37" s="18"/>
      <c r="D37" s="39"/>
      <c r="E37" s="39"/>
      <c r="F37" s="39">
        <f t="shared" si="0"/>
        <v>0</v>
      </c>
    </row>
    <row r="38" spans="1:6" ht="21" hidden="1" customHeight="1" x14ac:dyDescent="0.15">
      <c r="A38" s="65"/>
      <c r="B38" s="18"/>
      <c r="C38" s="18"/>
      <c r="D38" s="39"/>
      <c r="E38" s="39"/>
      <c r="F38" s="39">
        <f t="shared" si="0"/>
        <v>0</v>
      </c>
    </row>
    <row r="39" spans="1:6" ht="21" hidden="1" customHeight="1" x14ac:dyDescent="0.15">
      <c r="A39" s="65"/>
      <c r="B39" s="18"/>
      <c r="C39" s="18"/>
      <c r="D39" s="39"/>
      <c r="E39" s="39"/>
      <c r="F39" s="39">
        <f t="shared" si="0"/>
        <v>0</v>
      </c>
    </row>
    <row r="40" spans="1:6" ht="21" hidden="1" customHeight="1" x14ac:dyDescent="0.15">
      <c r="A40" s="65"/>
      <c r="B40" s="18"/>
      <c r="C40" s="18"/>
      <c r="D40" s="39"/>
      <c r="E40" s="39"/>
      <c r="F40" s="39">
        <f t="shared" si="0"/>
        <v>0</v>
      </c>
    </row>
    <row r="41" spans="1:6" ht="21" hidden="1" customHeight="1" x14ac:dyDescent="0.15">
      <c r="A41" s="65"/>
      <c r="B41" s="18"/>
      <c r="C41" s="18"/>
      <c r="D41" s="39"/>
      <c r="E41" s="39"/>
      <c r="F41" s="39">
        <f t="shared" si="0"/>
        <v>0</v>
      </c>
    </row>
    <row r="42" spans="1:6" ht="21" customHeight="1" x14ac:dyDescent="0.15">
      <c r="A42" s="63" t="s">
        <v>76</v>
      </c>
      <c r="B42" s="64"/>
      <c r="C42" s="64"/>
      <c r="D42" s="39">
        <f>SUM(D7:D41)</f>
        <v>301021</v>
      </c>
      <c r="E42" s="39">
        <f>SUM(E7:E41)</f>
        <v>301021</v>
      </c>
      <c r="F42" s="39">
        <f>F41</f>
        <v>0</v>
      </c>
    </row>
    <row r="43" spans="1:6" x14ac:dyDescent="0.15">
      <c r="A43" s="60"/>
      <c r="B43" s="60"/>
      <c r="C43" s="60"/>
      <c r="D43" s="8"/>
      <c r="E43" s="8"/>
      <c r="F43" s="8"/>
    </row>
    <row r="44" spans="1:6" x14ac:dyDescent="0.15">
      <c r="A44" s="8"/>
      <c r="B44" s="8"/>
      <c r="C44" s="8"/>
      <c r="D44" s="8"/>
      <c r="E44" s="8"/>
      <c r="F44"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9" sqref="C9"/>
    </sheetView>
  </sheetViews>
  <sheetFormatPr defaultColWidth="12.75" defaultRowHeight="13.5" x14ac:dyDescent="0.15"/>
  <cols>
    <col min="1" max="1" width="6.5" style="108" customWidth="1"/>
    <col min="2" max="2" width="36.375" style="108" customWidth="1"/>
    <col min="3" max="3" width="65.125" style="139" customWidth="1"/>
    <col min="4" max="4" width="12.75" style="108"/>
    <col min="5" max="5" width="3.5" style="108" bestFit="1" customWidth="1"/>
    <col min="6" max="7" width="12.75" style="108"/>
    <col min="8" max="8" width="2.125" style="108" bestFit="1" customWidth="1"/>
    <col min="9" max="16384" width="12.75" style="108"/>
  </cols>
  <sheetData>
    <row r="1" spans="1:7" ht="21" x14ac:dyDescent="0.2">
      <c r="A1" s="318" t="s">
        <v>501</v>
      </c>
      <c r="B1" s="319"/>
      <c r="C1" s="319"/>
    </row>
    <row r="3" spans="1:7" x14ac:dyDescent="0.15">
      <c r="A3" s="312" t="s">
        <v>314</v>
      </c>
      <c r="B3" s="313"/>
      <c r="C3" s="131"/>
      <c r="D3" s="66"/>
      <c r="E3" s="75"/>
      <c r="G3" s="132"/>
    </row>
    <row r="4" spans="1:7" ht="31.5" customHeight="1" x14ac:dyDescent="0.15">
      <c r="A4" s="115"/>
      <c r="B4" s="131" t="s">
        <v>469</v>
      </c>
      <c r="C4" s="131" t="s">
        <v>471</v>
      </c>
      <c r="D4" s="76"/>
      <c r="E4" s="76"/>
    </row>
    <row r="5" spans="1:7" ht="22.5" x14ac:dyDescent="0.15">
      <c r="A5" s="137" t="s">
        <v>127</v>
      </c>
      <c r="B5" s="131" t="s">
        <v>129</v>
      </c>
      <c r="C5" s="133" t="s">
        <v>292</v>
      </c>
      <c r="D5" s="132"/>
      <c r="E5" s="132"/>
    </row>
    <row r="6" spans="1:7" ht="56.25" x14ac:dyDescent="0.15">
      <c r="A6" s="137" t="s">
        <v>61</v>
      </c>
      <c r="B6" s="131" t="s">
        <v>138</v>
      </c>
      <c r="C6" s="133" t="s">
        <v>406</v>
      </c>
    </row>
    <row r="7" spans="1:7" ht="45" x14ac:dyDescent="0.15">
      <c r="A7" s="137" t="s">
        <v>128</v>
      </c>
      <c r="B7" s="131" t="s">
        <v>107</v>
      </c>
      <c r="C7" s="133" t="s">
        <v>467</v>
      </c>
    </row>
    <row r="8" spans="1:7" ht="22.5" x14ac:dyDescent="0.15">
      <c r="A8" s="137" t="s">
        <v>130</v>
      </c>
      <c r="B8" s="131" t="s">
        <v>405</v>
      </c>
      <c r="C8" s="133" t="s">
        <v>293</v>
      </c>
    </row>
    <row r="9" spans="1:7" ht="78.75" x14ac:dyDescent="0.15">
      <c r="A9" s="137" t="s">
        <v>132</v>
      </c>
      <c r="B9" s="131" t="s">
        <v>212</v>
      </c>
      <c r="C9" s="131" t="s">
        <v>412</v>
      </c>
    </row>
    <row r="10" spans="1:7" x14ac:dyDescent="0.15">
      <c r="A10" s="137" t="s">
        <v>133</v>
      </c>
      <c r="B10" s="131" t="s">
        <v>202</v>
      </c>
      <c r="C10" s="133" t="s">
        <v>294</v>
      </c>
    </row>
    <row r="11" spans="1:7" x14ac:dyDescent="0.15">
      <c r="A11" s="137" t="s">
        <v>134</v>
      </c>
      <c r="B11" s="131" t="s">
        <v>465</v>
      </c>
      <c r="C11" s="133" t="s">
        <v>476</v>
      </c>
    </row>
    <row r="12" spans="1:7" ht="22.5" x14ac:dyDescent="0.15">
      <c r="A12" s="137" t="s">
        <v>136</v>
      </c>
      <c r="B12" s="131" t="s">
        <v>135</v>
      </c>
      <c r="C12" s="133" t="s">
        <v>407</v>
      </c>
    </row>
    <row r="13" spans="1:7" ht="22.5" x14ac:dyDescent="0.15">
      <c r="A13" s="137" t="s">
        <v>269</v>
      </c>
      <c r="B13" s="134" t="s">
        <v>468</v>
      </c>
      <c r="C13" s="133" t="s">
        <v>466</v>
      </c>
    </row>
    <row r="14" spans="1:7" x14ac:dyDescent="0.15">
      <c r="A14" s="137" t="s">
        <v>137</v>
      </c>
      <c r="B14" s="131" t="s">
        <v>139</v>
      </c>
      <c r="C14" s="133" t="s">
        <v>315</v>
      </c>
    </row>
    <row r="15" spans="1:7" x14ac:dyDescent="0.15">
      <c r="A15" s="137" t="s">
        <v>270</v>
      </c>
      <c r="B15" s="131" t="s">
        <v>203</v>
      </c>
      <c r="C15" s="133" t="s">
        <v>315</v>
      </c>
    </row>
    <row r="16" spans="1:7" ht="33.75" x14ac:dyDescent="0.15">
      <c r="A16" s="137" t="s">
        <v>137</v>
      </c>
      <c r="B16" s="131" t="s">
        <v>295</v>
      </c>
      <c r="C16" s="133" t="s">
        <v>296</v>
      </c>
    </row>
    <row r="17" spans="1:3" x14ac:dyDescent="0.15">
      <c r="A17" s="137" t="s">
        <v>274</v>
      </c>
      <c r="B17" s="131" t="s">
        <v>157</v>
      </c>
      <c r="C17" s="133" t="s">
        <v>408</v>
      </c>
    </row>
    <row r="18" spans="1:3" x14ac:dyDescent="0.15">
      <c r="A18" s="137" t="s">
        <v>62</v>
      </c>
      <c r="B18" s="131" t="s">
        <v>275</v>
      </c>
      <c r="C18" s="133" t="s">
        <v>297</v>
      </c>
    </row>
    <row r="19" spans="1:3" x14ac:dyDescent="0.15">
      <c r="A19" s="137" t="s">
        <v>63</v>
      </c>
      <c r="B19" s="131" t="s">
        <v>277</v>
      </c>
      <c r="C19" s="133" t="s">
        <v>297</v>
      </c>
    </row>
    <row r="20" spans="1:3" x14ac:dyDescent="0.15">
      <c r="A20" s="138"/>
      <c r="B20" s="134"/>
      <c r="C20" s="135"/>
    </row>
    <row r="21" spans="1:3" x14ac:dyDescent="0.15">
      <c r="A21" s="314" t="s">
        <v>280</v>
      </c>
      <c r="B21" s="315"/>
      <c r="C21" s="136"/>
    </row>
    <row r="22" spans="1:3" ht="22.5" x14ac:dyDescent="0.15">
      <c r="A22" s="137" t="s">
        <v>281</v>
      </c>
      <c r="B22" s="131" t="s">
        <v>298</v>
      </c>
      <c r="C22" s="133" t="s">
        <v>299</v>
      </c>
    </row>
    <row r="23" spans="1:3" x14ac:dyDescent="0.15">
      <c r="A23" s="137" t="s">
        <v>360</v>
      </c>
      <c r="B23" s="131" t="s">
        <v>307</v>
      </c>
      <c r="C23" s="133" t="s">
        <v>300</v>
      </c>
    </row>
    <row r="24" spans="1:3" x14ac:dyDescent="0.15">
      <c r="A24" s="137" t="s">
        <v>282</v>
      </c>
      <c r="B24" s="131" t="s">
        <v>308</v>
      </c>
      <c r="C24" s="133" t="s">
        <v>309</v>
      </c>
    </row>
    <row r="25" spans="1:3" x14ac:dyDescent="0.15">
      <c r="A25" s="137" t="s">
        <v>283</v>
      </c>
      <c r="B25" s="131" t="s">
        <v>358</v>
      </c>
      <c r="C25" s="133" t="s">
        <v>359</v>
      </c>
    </row>
    <row r="27" spans="1:3" x14ac:dyDescent="0.15">
      <c r="A27" s="316" t="s">
        <v>301</v>
      </c>
      <c r="B27" s="317"/>
      <c r="C27" s="136"/>
    </row>
    <row r="28" spans="1:3" x14ac:dyDescent="0.15">
      <c r="A28" s="137"/>
      <c r="B28" s="131" t="s">
        <v>302</v>
      </c>
      <c r="C28" s="133" t="s">
        <v>475</v>
      </c>
    </row>
    <row r="29" spans="1:3" ht="45" x14ac:dyDescent="0.15">
      <c r="A29" s="137"/>
      <c r="B29" s="131" t="s">
        <v>303</v>
      </c>
      <c r="C29" s="133" t="s">
        <v>304</v>
      </c>
    </row>
    <row r="30" spans="1:3" ht="22.5" x14ac:dyDescent="0.15">
      <c r="A30" s="137"/>
      <c r="B30" s="131" t="s">
        <v>318</v>
      </c>
      <c r="C30" s="133" t="s">
        <v>409</v>
      </c>
    </row>
    <row r="31" spans="1:3" x14ac:dyDescent="0.15">
      <c r="A31" s="137"/>
      <c r="B31" s="234" t="s">
        <v>319</v>
      </c>
      <c r="C31" s="133" t="s">
        <v>305</v>
      </c>
    </row>
    <row r="32" spans="1:3" x14ac:dyDescent="0.15">
      <c r="A32" s="137"/>
      <c r="B32" s="131" t="s">
        <v>306</v>
      </c>
      <c r="C32" s="133" t="s">
        <v>410</v>
      </c>
    </row>
    <row r="37" spans="3:3" x14ac:dyDescent="0.15">
      <c r="C37" s="108"/>
    </row>
    <row r="38" spans="3:3" x14ac:dyDescent="0.15">
      <c r="C38" s="108"/>
    </row>
    <row r="39" spans="3:3" x14ac:dyDescent="0.15">
      <c r="C39" s="108"/>
    </row>
    <row r="40" spans="3:3" x14ac:dyDescent="0.15">
      <c r="C40" s="108"/>
    </row>
    <row r="41" spans="3:3" x14ac:dyDescent="0.15">
      <c r="C41" s="108"/>
    </row>
    <row r="42" spans="3:3" x14ac:dyDescent="0.15">
      <c r="C42" s="108"/>
    </row>
    <row r="43" spans="3:3" x14ac:dyDescent="0.15">
      <c r="C43" s="108"/>
    </row>
    <row r="44" spans="3:3" x14ac:dyDescent="0.15">
      <c r="C44" s="108"/>
    </row>
    <row r="45" spans="3:3" x14ac:dyDescent="0.15">
      <c r="C45" s="108"/>
    </row>
    <row r="46" spans="3:3" x14ac:dyDescent="0.15">
      <c r="C46" s="108"/>
    </row>
    <row r="47" spans="3:3" x14ac:dyDescent="0.15">
      <c r="C47" s="108"/>
    </row>
    <row r="48" spans="3:3" x14ac:dyDescent="0.15">
      <c r="C48" s="108"/>
    </row>
    <row r="49" spans="3:3" x14ac:dyDescent="0.15">
      <c r="C49" s="108"/>
    </row>
    <row r="50" spans="3:3" x14ac:dyDescent="0.15">
      <c r="C50" s="108"/>
    </row>
    <row r="51" spans="3:3" x14ac:dyDescent="0.15">
      <c r="C51" s="108"/>
    </row>
    <row r="52" spans="3:3" x14ac:dyDescent="0.15">
      <c r="C52" s="108"/>
    </row>
    <row r="53" spans="3:3" x14ac:dyDescent="0.15">
      <c r="C53" s="108"/>
    </row>
    <row r="54" spans="3:3" x14ac:dyDescent="0.15">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D11" sqref="D11:F11"/>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53"/>
      <c r="I1" s="2" t="s">
        <v>158</v>
      </c>
    </row>
    <row r="2" spans="1:9" ht="15" customHeight="1" x14ac:dyDescent="0.15">
      <c r="I2" s="2" t="s">
        <v>159</v>
      </c>
    </row>
    <row r="3" spans="1:9" ht="15" customHeight="1" x14ac:dyDescent="0.15">
      <c r="I3" s="2" t="s">
        <v>346</v>
      </c>
    </row>
    <row r="4" spans="1:9" ht="15" customHeight="1" x14ac:dyDescent="0.15">
      <c r="G4" s="107"/>
      <c r="H4" s="3"/>
      <c r="I4" s="2"/>
    </row>
    <row r="5" spans="1:9" ht="15" customHeight="1" x14ac:dyDescent="0.15"/>
    <row r="6" spans="1:9" ht="29.25" customHeight="1" x14ac:dyDescent="0.15">
      <c r="D6" s="324" t="s">
        <v>166</v>
      </c>
      <c r="E6" s="324"/>
      <c r="F6" s="324"/>
      <c r="G6" s="324"/>
      <c r="H6" s="4"/>
      <c r="I6" s="5"/>
    </row>
    <row r="7" spans="1:9" ht="15" customHeight="1" thickBot="1" x14ac:dyDescent="0.2">
      <c r="D7" s="4"/>
      <c r="E7" s="4"/>
      <c r="F7" s="4"/>
      <c r="G7" s="4"/>
      <c r="H7" s="4"/>
      <c r="I7" s="5"/>
    </row>
    <row r="8" spans="1:9" ht="31.5" customHeight="1" thickBot="1" x14ac:dyDescent="0.2">
      <c r="B8" s="325" t="s">
        <v>161</v>
      </c>
      <c r="C8" s="325"/>
      <c r="D8" s="326"/>
      <c r="E8" s="167" t="s">
        <v>162</v>
      </c>
      <c r="F8" s="168">
        <f>SUM(I20)</f>
        <v>0</v>
      </c>
      <c r="G8" s="6"/>
      <c r="H8" s="72"/>
      <c r="I8" s="140"/>
    </row>
    <row r="9" spans="1:9" ht="31.5" customHeight="1" thickTop="1" thickBot="1" x14ac:dyDescent="0.2">
      <c r="B9" s="325" t="s">
        <v>345</v>
      </c>
      <c r="C9" s="325"/>
      <c r="D9" s="327"/>
      <c r="E9" s="165" t="s">
        <v>162</v>
      </c>
      <c r="F9" s="166">
        <f>SUM(G20)</f>
        <v>0</v>
      </c>
      <c r="G9" s="6"/>
      <c r="H9" s="72"/>
      <c r="I9" s="140"/>
    </row>
    <row r="10" spans="1:9" ht="25.5" customHeight="1" thickTop="1" thickBot="1" x14ac:dyDescent="0.2">
      <c r="D10" s="147"/>
      <c r="E10" s="147" t="s">
        <v>502</v>
      </c>
      <c r="F10" s="147"/>
    </row>
    <row r="11" spans="1:9" s="154" customFormat="1" ht="51" customHeight="1" thickTop="1" x14ac:dyDescent="0.15">
      <c r="B11" s="155" t="s">
        <v>163</v>
      </c>
      <c r="C11" s="156" t="s">
        <v>164</v>
      </c>
      <c r="D11" s="328" t="s">
        <v>418</v>
      </c>
      <c r="E11" s="329"/>
      <c r="F11" s="329"/>
      <c r="G11" s="157" t="s">
        <v>452</v>
      </c>
      <c r="H11" s="158" t="s">
        <v>431</v>
      </c>
      <c r="I11" s="159" t="s">
        <v>453</v>
      </c>
    </row>
    <row r="12" spans="1:9" ht="30" customHeight="1" x14ac:dyDescent="0.15">
      <c r="B12" s="169"/>
      <c r="C12" s="170"/>
      <c r="D12" s="320"/>
      <c r="E12" s="321"/>
      <c r="F12" s="321"/>
      <c r="G12" s="160"/>
      <c r="H12" s="161"/>
      <c r="I12" s="162">
        <f t="shared" ref="I12:I20" si="0">SUM(G12:H12)</f>
        <v>0</v>
      </c>
    </row>
    <row r="13" spans="1:9" ht="30" customHeight="1" x14ac:dyDescent="0.15">
      <c r="B13" s="171"/>
      <c r="C13" s="170"/>
      <c r="D13" s="320"/>
      <c r="E13" s="321"/>
      <c r="F13" s="321"/>
      <c r="G13" s="160"/>
      <c r="H13" s="161"/>
      <c r="I13" s="162">
        <f t="shared" si="0"/>
        <v>0</v>
      </c>
    </row>
    <row r="14" spans="1:9" ht="30" customHeight="1" x14ac:dyDescent="0.15">
      <c r="B14" s="171"/>
      <c r="C14" s="170"/>
      <c r="D14" s="320"/>
      <c r="E14" s="321"/>
      <c r="F14" s="321"/>
      <c r="G14" s="160"/>
      <c r="H14" s="161"/>
      <c r="I14" s="162">
        <f t="shared" si="0"/>
        <v>0</v>
      </c>
    </row>
    <row r="15" spans="1:9" ht="30" customHeight="1" x14ac:dyDescent="0.15">
      <c r="B15" s="171"/>
      <c r="C15" s="170"/>
      <c r="D15" s="320"/>
      <c r="E15" s="321"/>
      <c r="F15" s="321"/>
      <c r="G15" s="160"/>
      <c r="H15" s="161"/>
      <c r="I15" s="162">
        <f t="shared" si="0"/>
        <v>0</v>
      </c>
    </row>
    <row r="16" spans="1:9" ht="30" customHeight="1" x14ac:dyDescent="0.15">
      <c r="B16" s="171"/>
      <c r="C16" s="170"/>
      <c r="D16" s="320"/>
      <c r="E16" s="321"/>
      <c r="F16" s="321"/>
      <c r="G16" s="160"/>
      <c r="H16" s="161"/>
      <c r="I16" s="162">
        <f t="shared" si="0"/>
        <v>0</v>
      </c>
    </row>
    <row r="17" spans="2:9" ht="30" customHeight="1" x14ac:dyDescent="0.15">
      <c r="B17" s="171"/>
      <c r="C17" s="170"/>
      <c r="D17" s="320"/>
      <c r="E17" s="321"/>
      <c r="F17" s="321"/>
      <c r="G17" s="160"/>
      <c r="H17" s="161"/>
      <c r="I17" s="162">
        <f t="shared" si="0"/>
        <v>0</v>
      </c>
    </row>
    <row r="18" spans="2:9" ht="30" customHeight="1" x14ac:dyDescent="0.15">
      <c r="B18" s="171"/>
      <c r="C18" s="170"/>
      <c r="D18" s="320"/>
      <c r="E18" s="321"/>
      <c r="F18" s="321"/>
      <c r="G18" s="160"/>
      <c r="H18" s="161"/>
      <c r="I18" s="162">
        <f t="shared" si="0"/>
        <v>0</v>
      </c>
    </row>
    <row r="19" spans="2:9" ht="30" customHeight="1" x14ac:dyDescent="0.15">
      <c r="B19" s="171"/>
      <c r="C19" s="170"/>
      <c r="D19" s="320"/>
      <c r="E19" s="321"/>
      <c r="F19" s="321"/>
      <c r="G19" s="160"/>
      <c r="H19" s="161"/>
      <c r="I19" s="162">
        <f t="shared" si="0"/>
        <v>0</v>
      </c>
    </row>
    <row r="20" spans="2:9" ht="30" customHeight="1" thickBot="1" x14ac:dyDescent="0.2">
      <c r="B20" s="148"/>
      <c r="C20" s="172" t="s">
        <v>165</v>
      </c>
      <c r="D20" s="322"/>
      <c r="E20" s="323"/>
      <c r="F20" s="323"/>
      <c r="G20" s="163">
        <f>SUM(G12:G19)</f>
        <v>0</v>
      </c>
      <c r="H20" s="164">
        <f>SUM(H12:H19)</f>
        <v>0</v>
      </c>
      <c r="I20" s="162">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I22" sqref="I22"/>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50"/>
      <c r="B1" s="8"/>
      <c r="C1" s="8"/>
      <c r="D1" s="8"/>
      <c r="E1" s="8"/>
      <c r="F1" s="9" t="s">
        <v>461</v>
      </c>
      <c r="G1" s="8"/>
    </row>
    <row r="2" spans="1:7" ht="14.25" x14ac:dyDescent="0.15">
      <c r="A2" s="331" t="s">
        <v>464</v>
      </c>
      <c r="B2" s="331"/>
      <c r="C2" s="331"/>
      <c r="D2" s="331"/>
      <c r="E2" s="331"/>
      <c r="F2" s="331"/>
      <c r="G2" s="8"/>
    </row>
    <row r="3" spans="1:7" ht="14.25" x14ac:dyDescent="0.15">
      <c r="A3" s="8"/>
      <c r="B3" s="27"/>
      <c r="C3" s="27"/>
      <c r="D3" s="27"/>
      <c r="E3" s="27"/>
      <c r="F3" s="8"/>
      <c r="G3" s="8"/>
    </row>
    <row r="4" spans="1:7" ht="14.25" x14ac:dyDescent="0.15">
      <c r="A4" s="8"/>
      <c r="B4" s="330" t="s">
        <v>364</v>
      </c>
      <c r="C4" s="330"/>
      <c r="D4" s="330"/>
      <c r="E4" s="330"/>
      <c r="F4" s="8"/>
      <c r="G4" s="8"/>
    </row>
    <row r="5" spans="1:7" x14ac:dyDescent="0.15">
      <c r="A5" s="8"/>
      <c r="B5" s="8"/>
      <c r="C5" s="8"/>
      <c r="D5" s="8"/>
      <c r="E5" s="8"/>
      <c r="F5" s="9" t="s">
        <v>194</v>
      </c>
      <c r="G5" s="8"/>
    </row>
    <row r="6" spans="1:7" ht="20.100000000000001" customHeight="1" x14ac:dyDescent="0.15">
      <c r="A6" s="28"/>
      <c r="B6" s="29" t="s">
        <v>0</v>
      </c>
      <c r="C6" s="29" t="s">
        <v>1</v>
      </c>
      <c r="D6" s="29" t="s">
        <v>2</v>
      </c>
      <c r="E6" s="29" t="s">
        <v>3</v>
      </c>
      <c r="F6" s="29" t="s">
        <v>5</v>
      </c>
      <c r="G6" s="8"/>
    </row>
    <row r="7" spans="1:7" ht="20.100000000000001" customHeight="1" x14ac:dyDescent="0.15">
      <c r="A7" s="30"/>
      <c r="B7" s="31" t="s">
        <v>81</v>
      </c>
      <c r="C7" s="32"/>
      <c r="D7" s="32"/>
      <c r="E7" s="32"/>
      <c r="F7" s="33"/>
      <c r="G7" s="8"/>
    </row>
    <row r="8" spans="1:7" ht="20.100000000000001" customHeight="1" x14ac:dyDescent="0.15">
      <c r="A8" s="22">
        <v>1</v>
      </c>
      <c r="B8" s="34" t="s">
        <v>83</v>
      </c>
      <c r="C8" s="26"/>
      <c r="D8" s="26"/>
      <c r="E8" s="26"/>
      <c r="F8" s="18"/>
      <c r="G8" s="8"/>
    </row>
    <row r="9" spans="1:7" ht="20.100000000000001" customHeight="1" x14ac:dyDescent="0.15">
      <c r="A9" s="22">
        <v>2</v>
      </c>
      <c r="B9" s="34" t="s">
        <v>85</v>
      </c>
      <c r="C9" s="26"/>
      <c r="D9" s="26"/>
      <c r="E9" s="26"/>
      <c r="F9" s="18"/>
      <c r="G9" s="8"/>
    </row>
    <row r="10" spans="1:7" ht="20.100000000000001" customHeight="1" x14ac:dyDescent="0.15">
      <c r="A10" s="22">
        <v>3</v>
      </c>
      <c r="B10" s="34" t="s">
        <v>84</v>
      </c>
      <c r="C10" s="26"/>
      <c r="D10" s="26"/>
      <c r="E10" s="26"/>
      <c r="F10" s="18"/>
      <c r="G10" s="8"/>
    </row>
    <row r="11" spans="1:7" ht="20.100000000000001" customHeight="1" x14ac:dyDescent="0.15">
      <c r="A11" s="22">
        <v>4</v>
      </c>
      <c r="B11" s="34" t="s">
        <v>86</v>
      </c>
      <c r="C11" s="26"/>
      <c r="D11" s="26"/>
      <c r="E11" s="26"/>
      <c r="F11" s="18"/>
      <c r="G11" s="8"/>
    </row>
    <row r="12" spans="1:7" ht="20.100000000000001" customHeight="1" x14ac:dyDescent="0.15">
      <c r="A12" s="22">
        <v>5</v>
      </c>
      <c r="B12" s="34" t="s">
        <v>87</v>
      </c>
      <c r="C12" s="26"/>
      <c r="D12" s="26"/>
      <c r="E12" s="26"/>
      <c r="F12" s="18"/>
      <c r="G12" s="8"/>
    </row>
    <row r="13" spans="1:7" ht="20.100000000000001" customHeight="1" x14ac:dyDescent="0.15">
      <c r="A13" s="22">
        <v>6</v>
      </c>
      <c r="B13" s="34" t="s">
        <v>88</v>
      </c>
      <c r="C13" s="26"/>
      <c r="D13" s="26"/>
      <c r="E13" s="26"/>
      <c r="F13" s="18"/>
      <c r="G13" s="8"/>
    </row>
    <row r="14" spans="1:7" ht="20.100000000000001" customHeight="1" x14ac:dyDescent="0.15">
      <c r="A14" s="22">
        <v>7</v>
      </c>
      <c r="B14" s="34" t="s">
        <v>103</v>
      </c>
      <c r="C14" s="26"/>
      <c r="D14" s="26"/>
      <c r="E14" s="26"/>
      <c r="F14" s="18"/>
      <c r="G14" s="8"/>
    </row>
    <row r="15" spans="1:7" ht="20.100000000000001" customHeight="1" x14ac:dyDescent="0.15">
      <c r="A15" s="67">
        <v>8</v>
      </c>
      <c r="B15" s="68" t="s">
        <v>89</v>
      </c>
      <c r="C15" s="69"/>
      <c r="D15" s="70"/>
      <c r="E15" s="70"/>
      <c r="F15" s="71"/>
      <c r="G15" s="8"/>
    </row>
    <row r="16" spans="1:7" ht="20.100000000000001" customHeight="1" x14ac:dyDescent="0.15">
      <c r="A16" s="35"/>
      <c r="B16" s="36" t="s">
        <v>106</v>
      </c>
      <c r="C16" s="37">
        <f>SUM(C8:C15)</f>
        <v>0</v>
      </c>
      <c r="D16" s="37">
        <f>SUM(D8:D15)</f>
        <v>0</v>
      </c>
      <c r="E16" s="37">
        <f>SUM(E8:E15)</f>
        <v>0</v>
      </c>
      <c r="F16" s="14"/>
      <c r="G16" s="8"/>
    </row>
    <row r="17" spans="1:7" ht="20.100000000000001" customHeight="1" x14ac:dyDescent="0.15">
      <c r="A17" s="11"/>
      <c r="B17" s="31" t="s">
        <v>82</v>
      </c>
      <c r="C17" s="25"/>
      <c r="D17" s="25"/>
      <c r="E17" s="25"/>
      <c r="F17" s="33"/>
      <c r="G17" s="8"/>
    </row>
    <row r="18" spans="1:7" ht="20.100000000000001" customHeight="1" x14ac:dyDescent="0.15">
      <c r="A18" s="22">
        <v>1</v>
      </c>
      <c r="B18" s="34" t="s">
        <v>6</v>
      </c>
      <c r="C18" s="26"/>
      <c r="D18" s="26"/>
      <c r="E18" s="26"/>
      <c r="F18" s="18"/>
      <c r="G18" s="8"/>
    </row>
    <row r="19" spans="1:7" ht="20.100000000000001" customHeight="1" x14ac:dyDescent="0.15">
      <c r="A19" s="22">
        <v>2</v>
      </c>
      <c r="B19" s="34" t="s">
        <v>181</v>
      </c>
      <c r="C19" s="26"/>
      <c r="D19" s="26"/>
      <c r="E19" s="26"/>
      <c r="F19" s="18"/>
      <c r="G19" s="8"/>
    </row>
    <row r="20" spans="1:7" ht="20.100000000000001" customHeight="1" x14ac:dyDescent="0.15">
      <c r="A20" s="22">
        <v>3</v>
      </c>
      <c r="B20" s="34" t="s">
        <v>7</v>
      </c>
      <c r="C20" s="26"/>
      <c r="D20" s="26"/>
      <c r="E20" s="26"/>
      <c r="F20" s="18"/>
      <c r="G20" s="8"/>
    </row>
    <row r="21" spans="1:7" ht="20.100000000000001" customHeight="1" x14ac:dyDescent="0.15">
      <c r="A21" s="22">
        <v>4</v>
      </c>
      <c r="B21" s="34" t="s">
        <v>8</v>
      </c>
      <c r="C21" s="26"/>
      <c r="D21" s="26"/>
      <c r="E21" s="26"/>
      <c r="F21" s="18"/>
      <c r="G21" s="8"/>
    </row>
    <row r="22" spans="1:7" ht="20.100000000000001" customHeight="1" x14ac:dyDescent="0.15">
      <c r="A22" s="22">
        <v>5</v>
      </c>
      <c r="B22" s="34" t="s">
        <v>9</v>
      </c>
      <c r="C22" s="26"/>
      <c r="D22" s="26"/>
      <c r="E22" s="26"/>
      <c r="F22" s="18"/>
      <c r="G22" s="8"/>
    </row>
    <row r="23" spans="1:7" ht="20.100000000000001" customHeight="1" x14ac:dyDescent="0.15">
      <c r="A23" s="67">
        <v>6</v>
      </c>
      <c r="B23" s="34" t="s">
        <v>10</v>
      </c>
      <c r="C23" s="26"/>
      <c r="D23" s="26"/>
      <c r="E23" s="26"/>
      <c r="F23" s="18"/>
      <c r="G23" s="8"/>
    </row>
    <row r="24" spans="1:7" ht="20.100000000000001" customHeight="1" x14ac:dyDescent="0.15">
      <c r="A24" s="67">
        <v>7</v>
      </c>
      <c r="B24" s="34" t="s">
        <v>11</v>
      </c>
      <c r="C24" s="26"/>
      <c r="D24" s="26"/>
      <c r="E24" s="26"/>
      <c r="F24" s="18"/>
      <c r="G24" s="8"/>
    </row>
    <row r="25" spans="1:7" ht="20.100000000000001" customHeight="1" x14ac:dyDescent="0.15">
      <c r="A25" s="67">
        <v>8</v>
      </c>
      <c r="B25" s="68" t="s">
        <v>12</v>
      </c>
      <c r="C25" s="26"/>
      <c r="D25" s="26"/>
      <c r="E25" s="26"/>
      <c r="F25" s="18"/>
      <c r="G25" s="8"/>
    </row>
    <row r="26" spans="1:7" ht="20.100000000000001" customHeight="1" x14ac:dyDescent="0.15">
      <c r="A26" s="67">
        <v>9</v>
      </c>
      <c r="B26" s="34" t="s">
        <v>13</v>
      </c>
      <c r="C26" s="26"/>
      <c r="D26" s="26"/>
      <c r="E26" s="26"/>
      <c r="F26" s="18"/>
      <c r="G26" s="8"/>
    </row>
    <row r="27" spans="1:7" ht="20.100000000000001" customHeight="1" x14ac:dyDescent="0.15">
      <c r="A27" s="67">
        <v>10</v>
      </c>
      <c r="B27" s="34" t="s">
        <v>14</v>
      </c>
      <c r="C27" s="26"/>
      <c r="D27" s="26"/>
      <c r="E27" s="26"/>
      <c r="F27" s="18"/>
      <c r="G27" s="8"/>
    </row>
    <row r="28" spans="1:7" ht="20.100000000000001" customHeight="1" x14ac:dyDescent="0.15">
      <c r="A28" s="67">
        <v>11</v>
      </c>
      <c r="B28" s="34" t="s">
        <v>15</v>
      </c>
      <c r="C28" s="26"/>
      <c r="D28" s="26"/>
      <c r="E28" s="26"/>
      <c r="F28" s="18"/>
      <c r="G28" s="8"/>
    </row>
    <row r="29" spans="1:7" ht="20.100000000000001" customHeight="1" x14ac:dyDescent="0.15">
      <c r="A29" s="67">
        <v>12</v>
      </c>
      <c r="B29" s="34" t="s">
        <v>16</v>
      </c>
      <c r="C29" s="26"/>
      <c r="D29" s="26"/>
      <c r="E29" s="26"/>
      <c r="F29" s="18"/>
      <c r="G29" s="8"/>
    </row>
    <row r="30" spans="1:7" ht="20.100000000000001" customHeight="1" x14ac:dyDescent="0.15">
      <c r="A30" s="67">
        <v>13</v>
      </c>
      <c r="B30" s="34" t="s">
        <v>17</v>
      </c>
      <c r="C30" s="26"/>
      <c r="D30" s="26"/>
      <c r="E30" s="26"/>
      <c r="F30" s="18"/>
      <c r="G30" s="8"/>
    </row>
    <row r="31" spans="1:7" ht="20.100000000000001" customHeight="1" x14ac:dyDescent="0.15">
      <c r="A31" s="67">
        <v>14</v>
      </c>
      <c r="B31" s="34" t="s">
        <v>18</v>
      </c>
      <c r="C31" s="26"/>
      <c r="D31" s="26"/>
      <c r="E31" s="26"/>
      <c r="F31" s="18"/>
      <c r="G31" s="8"/>
    </row>
    <row r="32" spans="1:7" ht="20.100000000000001" customHeight="1" x14ac:dyDescent="0.15">
      <c r="A32" s="67"/>
      <c r="B32" s="34" t="s">
        <v>19</v>
      </c>
      <c r="C32" s="26">
        <f>SUM(C18:C31)</f>
        <v>0</v>
      </c>
      <c r="D32" s="26">
        <f>SUM(D18:D31)</f>
        <v>0</v>
      </c>
      <c r="E32" s="26">
        <f>SUM(E18:E31)</f>
        <v>0</v>
      </c>
      <c r="F32" s="18"/>
      <c r="G32" s="8"/>
    </row>
    <row r="33" spans="1:7" ht="20.100000000000001" customHeight="1" x14ac:dyDescent="0.15">
      <c r="A33" s="17"/>
      <c r="B33" s="34" t="s">
        <v>20</v>
      </c>
      <c r="C33" s="26">
        <f>C16-C32</f>
        <v>0</v>
      </c>
      <c r="D33" s="26">
        <f>D16-D32</f>
        <v>0</v>
      </c>
      <c r="E33" s="26">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zoomScaleNormal="100" zoomScaleSheetLayoutView="100" workbookViewId="0">
      <selection activeCell="B18" sqref="B18"/>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50"/>
      <c r="B1" s="8"/>
      <c r="C1" s="8"/>
      <c r="D1" s="333" t="s">
        <v>284</v>
      </c>
      <c r="E1" s="333"/>
      <c r="F1" s="333"/>
      <c r="G1" s="333"/>
      <c r="H1" s="333"/>
      <c r="I1" s="8"/>
    </row>
    <row r="2" spans="1:9" x14ac:dyDescent="0.15">
      <c r="A2" s="8"/>
      <c r="B2" s="332" t="s">
        <v>364</v>
      </c>
      <c r="C2" s="332"/>
      <c r="D2" s="332"/>
      <c r="E2" s="332"/>
      <c r="F2" s="332"/>
      <c r="G2" s="332"/>
      <c r="H2" s="9"/>
      <c r="I2" s="8"/>
    </row>
    <row r="3" spans="1:9" x14ac:dyDescent="0.15">
      <c r="A3" s="8"/>
      <c r="B3" s="8"/>
      <c r="C3" s="8"/>
      <c r="D3" s="9"/>
      <c r="E3" s="9"/>
      <c r="F3" s="9"/>
      <c r="G3" s="9"/>
      <c r="H3" s="9"/>
      <c r="I3" s="8"/>
    </row>
    <row r="4" spans="1:9" x14ac:dyDescent="0.15">
      <c r="A4" s="334" t="s">
        <v>101</v>
      </c>
      <c r="B4" s="334"/>
      <c r="C4" s="334"/>
      <c r="D4" s="334"/>
      <c r="E4" s="24"/>
      <c r="F4" s="8"/>
      <c r="G4" s="8"/>
      <c r="H4" s="9" t="s">
        <v>22</v>
      </c>
      <c r="I4" s="8"/>
    </row>
    <row r="5" spans="1:9" ht="30" customHeight="1" x14ac:dyDescent="0.15">
      <c r="A5" s="335" t="s">
        <v>23</v>
      </c>
      <c r="B5" s="336"/>
      <c r="C5" s="336"/>
      <c r="D5" s="337"/>
      <c r="E5" s="338" t="s">
        <v>25</v>
      </c>
      <c r="F5" s="337"/>
      <c r="G5" s="12" t="s">
        <v>26</v>
      </c>
      <c r="H5" s="12" t="s">
        <v>27</v>
      </c>
      <c r="I5" s="8"/>
    </row>
    <row r="6" spans="1:9" ht="30" customHeight="1" x14ac:dyDescent="0.15">
      <c r="A6" s="13" t="s">
        <v>28</v>
      </c>
      <c r="B6" s="21"/>
      <c r="C6" s="23" t="s">
        <v>176</v>
      </c>
      <c r="D6" s="18"/>
      <c r="E6" s="339"/>
      <c r="F6" s="340"/>
      <c r="G6" s="39"/>
      <c r="H6" s="18"/>
      <c r="I6" s="8"/>
    </row>
    <row r="7" spans="1:9" ht="30" customHeight="1" x14ac:dyDescent="0.15">
      <c r="A7" s="13" t="s">
        <v>28</v>
      </c>
      <c r="B7" s="21"/>
      <c r="C7" s="23" t="s">
        <v>176</v>
      </c>
      <c r="D7" s="18"/>
      <c r="E7" s="339"/>
      <c r="F7" s="340"/>
      <c r="G7" s="39"/>
      <c r="H7" s="18"/>
      <c r="I7" s="8"/>
    </row>
    <row r="8" spans="1:9" ht="30" customHeight="1" x14ac:dyDescent="0.15">
      <c r="A8" s="13" t="s">
        <v>28</v>
      </c>
      <c r="B8" s="21"/>
      <c r="C8" s="23" t="s">
        <v>176</v>
      </c>
      <c r="D8" s="18"/>
      <c r="E8" s="339"/>
      <c r="F8" s="340"/>
      <c r="G8" s="39"/>
      <c r="H8" s="18"/>
      <c r="I8" s="8"/>
    </row>
    <row r="9" spans="1:9" ht="30" customHeight="1" x14ac:dyDescent="0.15">
      <c r="A9" s="13" t="s">
        <v>28</v>
      </c>
      <c r="B9" s="21"/>
      <c r="C9" s="23" t="s">
        <v>176</v>
      </c>
      <c r="D9" s="18"/>
      <c r="E9" s="339"/>
      <c r="F9" s="340"/>
      <c r="G9" s="39"/>
      <c r="H9" s="18"/>
      <c r="I9" s="8"/>
    </row>
    <row r="10" spans="1:9" ht="30" customHeight="1" x14ac:dyDescent="0.15">
      <c r="A10" s="335" t="s">
        <v>30</v>
      </c>
      <c r="B10" s="336"/>
      <c r="C10" s="336"/>
      <c r="D10" s="336"/>
      <c r="E10" s="336"/>
      <c r="F10" s="337"/>
      <c r="G10" s="39">
        <f>SUM(G6:G9)</f>
        <v>0</v>
      </c>
      <c r="H10" s="18"/>
      <c r="I10" s="8"/>
    </row>
    <row r="11" spans="1:9" ht="13.5" customHeight="1" x14ac:dyDescent="0.15">
      <c r="A11" s="8"/>
      <c r="B11" s="8"/>
      <c r="C11" s="8"/>
      <c r="D11" s="8"/>
      <c r="E11" s="8"/>
      <c r="F11" s="8"/>
      <c r="G11" s="8"/>
      <c r="H11" s="8"/>
      <c r="I11" s="8"/>
    </row>
    <row r="12" spans="1:9" ht="13.5" customHeight="1" x14ac:dyDescent="0.15">
      <c r="A12" s="8"/>
      <c r="B12" s="8"/>
      <c r="C12" s="8"/>
      <c r="D12" s="8"/>
      <c r="E12" s="8"/>
      <c r="F12" s="8"/>
      <c r="G12" s="8"/>
      <c r="H12" s="8"/>
      <c r="I12" s="8"/>
    </row>
    <row r="13" spans="1:9" ht="13.5" customHeight="1" x14ac:dyDescent="0.15">
      <c r="A13" s="8"/>
      <c r="B13" s="8"/>
      <c r="C13" s="8"/>
      <c r="D13" s="333"/>
      <c r="E13" s="333"/>
      <c r="F13" s="333"/>
      <c r="G13" s="333"/>
      <c r="H13" s="333"/>
      <c r="I13" s="8"/>
    </row>
    <row r="14" spans="1:9" ht="19.5" customHeight="1" x14ac:dyDescent="0.15">
      <c r="A14" s="334" t="s">
        <v>102</v>
      </c>
      <c r="B14" s="334"/>
      <c r="C14" s="334"/>
      <c r="D14" s="334"/>
      <c r="E14" s="8"/>
      <c r="F14" s="8"/>
      <c r="G14" s="8"/>
      <c r="H14" s="9" t="s">
        <v>22</v>
      </c>
      <c r="I14" s="8"/>
    </row>
    <row r="15" spans="1:9" ht="30" customHeight="1" x14ac:dyDescent="0.15">
      <c r="A15" s="335" t="s">
        <v>23</v>
      </c>
      <c r="B15" s="336"/>
      <c r="C15" s="336"/>
      <c r="D15" s="337"/>
      <c r="E15" s="12" t="s">
        <v>32</v>
      </c>
      <c r="F15" s="12" t="s">
        <v>34</v>
      </c>
      <c r="G15" s="12" t="s">
        <v>26</v>
      </c>
      <c r="H15" s="12" t="s">
        <v>27</v>
      </c>
      <c r="I15" s="8"/>
    </row>
    <row r="16" spans="1:9" ht="30" customHeight="1" x14ac:dyDescent="0.15">
      <c r="A16" s="40" t="s">
        <v>28</v>
      </c>
      <c r="B16" s="24"/>
      <c r="C16" s="8" t="s">
        <v>176</v>
      </c>
      <c r="D16" s="14"/>
      <c r="E16" s="18"/>
      <c r="F16" s="18"/>
      <c r="G16" s="26"/>
      <c r="H16" s="18"/>
      <c r="I16" s="8"/>
    </row>
    <row r="17" spans="1:9" ht="30" customHeight="1" x14ac:dyDescent="0.15">
      <c r="A17" s="16"/>
      <c r="B17" s="8"/>
      <c r="C17" s="8"/>
      <c r="D17" s="14"/>
      <c r="E17" s="18"/>
      <c r="F17" s="18"/>
      <c r="G17" s="26"/>
      <c r="H17" s="18"/>
      <c r="I17" s="8"/>
    </row>
    <row r="18" spans="1:9" ht="30" customHeight="1" x14ac:dyDescent="0.15">
      <c r="A18" s="16"/>
      <c r="B18" s="8"/>
      <c r="C18" s="8"/>
      <c r="D18" s="14"/>
      <c r="E18" s="18"/>
      <c r="F18" s="14"/>
      <c r="G18" s="37"/>
      <c r="H18" s="18"/>
      <c r="I18" s="8"/>
    </row>
    <row r="19" spans="1:9" ht="30" customHeight="1" x14ac:dyDescent="0.15">
      <c r="A19" s="17"/>
      <c r="B19" s="23"/>
      <c r="C19" s="23"/>
      <c r="D19" s="18"/>
      <c r="E19" s="23"/>
      <c r="F19" s="33" t="s">
        <v>36</v>
      </c>
      <c r="G19" s="41">
        <f>SUM(G16:G18)</f>
        <v>0</v>
      </c>
      <c r="H19" s="18"/>
      <c r="I19" s="8"/>
    </row>
    <row r="20" spans="1:9" ht="30" customHeight="1" x14ac:dyDescent="0.15">
      <c r="A20" s="40" t="s">
        <v>28</v>
      </c>
      <c r="B20" s="24"/>
      <c r="C20" s="8" t="s">
        <v>176</v>
      </c>
      <c r="D20" s="14"/>
      <c r="E20" s="18"/>
      <c r="F20" s="18"/>
      <c r="G20" s="26"/>
      <c r="H20" s="18"/>
      <c r="I20" s="8"/>
    </row>
    <row r="21" spans="1:9" ht="30" customHeight="1" x14ac:dyDescent="0.15">
      <c r="A21" s="16"/>
      <c r="B21" s="8"/>
      <c r="C21" s="8"/>
      <c r="D21" s="14"/>
      <c r="E21" s="18"/>
      <c r="F21" s="18"/>
      <c r="G21" s="26"/>
      <c r="H21" s="18"/>
      <c r="I21" s="8"/>
    </row>
    <row r="22" spans="1:9" ht="30" customHeight="1" x14ac:dyDescent="0.15">
      <c r="A22" s="16"/>
      <c r="B22" s="8"/>
      <c r="C22" s="8"/>
      <c r="D22" s="14"/>
      <c r="E22" s="18"/>
      <c r="F22" s="18"/>
      <c r="G22" s="26"/>
      <c r="H22" s="18"/>
      <c r="I22" s="8"/>
    </row>
    <row r="23" spans="1:9" ht="30" customHeight="1" x14ac:dyDescent="0.15">
      <c r="A23" s="17"/>
      <c r="B23" s="23"/>
      <c r="C23" s="23"/>
      <c r="D23" s="18"/>
      <c r="E23" s="23"/>
      <c r="F23" s="18" t="s">
        <v>37</v>
      </c>
      <c r="G23" s="26">
        <f>SUM(G20:G22)</f>
        <v>0</v>
      </c>
      <c r="H23" s="18"/>
      <c r="I23" s="8"/>
    </row>
    <row r="24" spans="1:9" ht="30" customHeight="1" x14ac:dyDescent="0.15">
      <c r="A24" s="40" t="s">
        <v>28</v>
      </c>
      <c r="B24" s="24"/>
      <c r="C24" s="8" t="s">
        <v>176</v>
      </c>
      <c r="D24" s="14"/>
      <c r="E24" s="18"/>
      <c r="F24" s="18"/>
      <c r="G24" s="26"/>
      <c r="H24" s="18"/>
      <c r="I24" s="8"/>
    </row>
    <row r="25" spans="1:9" ht="30" customHeight="1" x14ac:dyDescent="0.15">
      <c r="A25" s="16"/>
      <c r="B25" s="8"/>
      <c r="C25" s="8"/>
      <c r="D25" s="14"/>
      <c r="E25" s="18"/>
      <c r="F25" s="18"/>
      <c r="G25" s="26"/>
      <c r="H25" s="18"/>
      <c r="I25" s="8"/>
    </row>
    <row r="26" spans="1:9" ht="30" customHeight="1" x14ac:dyDescent="0.15">
      <c r="A26" s="16"/>
      <c r="B26" s="8"/>
      <c r="C26" s="8"/>
      <c r="D26" s="14"/>
      <c r="E26" s="18"/>
      <c r="F26" s="18"/>
      <c r="G26" s="26"/>
      <c r="H26" s="18"/>
      <c r="I26" s="8"/>
    </row>
    <row r="27" spans="1:9" ht="30" customHeight="1" x14ac:dyDescent="0.15">
      <c r="A27" s="17"/>
      <c r="B27" s="23"/>
      <c r="C27" s="23"/>
      <c r="D27" s="18"/>
      <c r="E27" s="23"/>
      <c r="F27" s="18" t="s">
        <v>36</v>
      </c>
      <c r="G27" s="26">
        <f>SUM(G24:G26)</f>
        <v>0</v>
      </c>
      <c r="H27" s="18"/>
      <c r="I27" s="8"/>
    </row>
    <row r="28" spans="1:9" ht="30" customHeight="1" x14ac:dyDescent="0.15">
      <c r="A28" s="40" t="s">
        <v>28</v>
      </c>
      <c r="B28" s="24"/>
      <c r="C28" s="8" t="s">
        <v>176</v>
      </c>
      <c r="D28" s="14"/>
      <c r="E28" s="18"/>
      <c r="F28" s="18"/>
      <c r="G28" s="26"/>
      <c r="H28" s="18"/>
      <c r="I28" s="8"/>
    </row>
    <row r="29" spans="1:9" ht="30" customHeight="1" x14ac:dyDescent="0.15">
      <c r="A29" s="16"/>
      <c r="B29" s="8"/>
      <c r="C29" s="8"/>
      <c r="D29" s="14"/>
      <c r="E29" s="18"/>
      <c r="F29" s="18"/>
      <c r="G29" s="26"/>
      <c r="H29" s="18"/>
      <c r="I29" s="8"/>
    </row>
    <row r="30" spans="1:9" ht="30" customHeight="1" x14ac:dyDescent="0.15">
      <c r="A30" s="16"/>
      <c r="B30" s="8"/>
      <c r="C30" s="8"/>
      <c r="D30" s="14"/>
      <c r="E30" s="18"/>
      <c r="F30" s="18"/>
      <c r="G30" s="26"/>
      <c r="H30" s="18"/>
      <c r="I30" s="8"/>
    </row>
    <row r="31" spans="1:9" ht="30" customHeight="1" x14ac:dyDescent="0.15">
      <c r="A31" s="17"/>
      <c r="B31" s="23"/>
      <c r="C31" s="23"/>
      <c r="D31" s="18"/>
      <c r="E31" s="23"/>
      <c r="F31" s="18" t="s">
        <v>36</v>
      </c>
      <c r="G31" s="26">
        <f>SUM(G28:G30)</f>
        <v>0</v>
      </c>
      <c r="H31" s="18"/>
      <c r="I31" s="8"/>
    </row>
    <row r="32" spans="1:9" ht="30" customHeight="1" x14ac:dyDescent="0.15">
      <c r="A32" s="17"/>
      <c r="B32" s="23"/>
      <c r="C32" s="23"/>
      <c r="D32" s="23"/>
      <c r="E32" s="23"/>
      <c r="F32" s="18" t="s">
        <v>39</v>
      </c>
      <c r="G32" s="26">
        <f>SUM(G31,G27,G23,G19)</f>
        <v>0</v>
      </c>
      <c r="H32" s="18"/>
      <c r="I32" s="8"/>
    </row>
    <row r="33" spans="1:9" ht="19.5" customHeight="1" x14ac:dyDescent="0.15">
      <c r="A33" s="8"/>
      <c r="B33" s="8"/>
      <c r="C33" s="8"/>
      <c r="D33" s="8"/>
      <c r="E33" s="8"/>
      <c r="F33" s="8"/>
      <c r="G33" s="8"/>
      <c r="H33" s="8"/>
      <c r="I33" s="8"/>
    </row>
    <row r="34" spans="1:9" ht="19.5" customHeight="1" x14ac:dyDescent="0.15">
      <c r="A34" s="8"/>
      <c r="B34" s="8"/>
      <c r="C34" s="8"/>
      <c r="D34" s="8"/>
      <c r="E34" s="8"/>
      <c r="F34" s="8"/>
      <c r="G34" s="8"/>
      <c r="H34" s="8"/>
      <c r="I34" s="8"/>
    </row>
    <row r="35" spans="1:9" ht="19.5" customHeight="1" x14ac:dyDescent="0.15">
      <c r="A35" s="8"/>
      <c r="B35" s="8"/>
      <c r="C35" s="8"/>
      <c r="D35" s="8"/>
      <c r="E35" s="8"/>
      <c r="F35" s="8"/>
      <c r="G35" s="8"/>
      <c r="H35" s="8"/>
      <c r="I35" s="8"/>
    </row>
    <row r="36" spans="1:9" ht="19.5" customHeight="1" x14ac:dyDescent="0.15">
      <c r="A36" s="8"/>
      <c r="B36" s="8"/>
      <c r="C36" s="8"/>
      <c r="D36" s="8"/>
      <c r="E36" s="8"/>
      <c r="F36" s="8"/>
      <c r="G36" s="8"/>
      <c r="H36" s="8"/>
      <c r="I36" s="8"/>
    </row>
    <row r="37" spans="1:9" ht="19.5" customHeight="1" x14ac:dyDescent="0.15">
      <c r="A37" s="8"/>
      <c r="B37" s="8"/>
      <c r="C37" s="8"/>
      <c r="D37" s="8"/>
      <c r="E37" s="8"/>
      <c r="F37" s="8"/>
      <c r="G37" s="8"/>
      <c r="H37" s="8"/>
      <c r="I37" s="8"/>
    </row>
    <row r="38" spans="1:9" ht="19.5" customHeight="1" x14ac:dyDescent="0.15">
      <c r="A38" s="8"/>
      <c r="B38" s="8"/>
      <c r="C38" s="8"/>
      <c r="D38" s="8"/>
      <c r="E38" s="8"/>
      <c r="F38" s="8"/>
      <c r="G38" s="8"/>
      <c r="H38" s="8"/>
      <c r="I38" s="8"/>
    </row>
    <row r="39" spans="1:9" ht="19.5" customHeight="1" x14ac:dyDescent="0.15">
      <c r="A39" s="8"/>
      <c r="B39" s="8"/>
      <c r="C39" s="8"/>
      <c r="D39" s="8"/>
      <c r="E39" s="8"/>
      <c r="F39" s="8"/>
      <c r="G39" s="8"/>
      <c r="H39" s="8"/>
      <c r="I39" s="8"/>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printOptions horizontalCentered="1"/>
  <pageMargins left="0.78740157480314965" right="0.78740157480314965" top="0.98425196850393704" bottom="0.55118110236220474" header="0.51181102362204722" footer="0.51181102362204722"/>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D12" sqref="D12"/>
    </sheetView>
  </sheetViews>
  <sheetFormatPr defaultColWidth="9" defaultRowHeight="13.5" x14ac:dyDescent="0.15"/>
  <cols>
    <col min="1" max="1" width="5.625" style="141" customWidth="1"/>
    <col min="2" max="2" width="27.625" style="141" bestFit="1" customWidth="1"/>
    <col min="3" max="3" width="20.625" style="141" customWidth="1"/>
    <col min="4" max="4" width="14.625" style="141" customWidth="1"/>
    <col min="5" max="5" width="10.625" style="141" customWidth="1"/>
    <col min="6" max="6" width="6.5" style="141" customWidth="1"/>
    <col min="7" max="7" width="22.625" style="141" customWidth="1"/>
    <col min="8" max="8" width="13.75" style="141" customWidth="1"/>
    <col min="9" max="16384" width="9" style="141"/>
  </cols>
  <sheetData>
    <row r="1" spans="1:8" ht="21" x14ac:dyDescent="0.2">
      <c r="A1" s="180"/>
      <c r="B1" s="181"/>
      <c r="C1" s="181"/>
      <c r="D1" s="181"/>
      <c r="E1" s="181"/>
      <c r="F1" s="181"/>
      <c r="G1" s="181"/>
      <c r="H1" s="181" t="s">
        <v>462</v>
      </c>
    </row>
    <row r="2" spans="1:8" ht="17.25" x14ac:dyDescent="0.2">
      <c r="A2" s="341" t="s">
        <v>405</v>
      </c>
      <c r="B2" s="341"/>
      <c r="C2" s="341"/>
      <c r="D2" s="341"/>
      <c r="E2" s="341"/>
      <c r="F2" s="341"/>
      <c r="G2" s="341"/>
      <c r="H2" s="341"/>
    </row>
    <row r="3" spans="1:8" s="199" customFormat="1" x14ac:dyDescent="0.15">
      <c r="A3" s="342" t="s">
        <v>503</v>
      </c>
      <c r="B3" s="342"/>
      <c r="C3" s="342"/>
      <c r="D3" s="342"/>
      <c r="E3" s="342"/>
      <c r="F3" s="342"/>
      <c r="G3" s="342"/>
      <c r="H3" s="342"/>
    </row>
    <row r="4" spans="1:8" x14ac:dyDescent="0.15">
      <c r="A4" s="181"/>
      <c r="B4" s="181"/>
      <c r="C4" s="181"/>
      <c r="D4" s="181"/>
      <c r="E4" s="181"/>
      <c r="F4" s="181"/>
      <c r="G4" s="181"/>
      <c r="H4" s="181"/>
    </row>
    <row r="5" spans="1:8" x14ac:dyDescent="0.15">
      <c r="A5" s="345" t="s">
        <v>433</v>
      </c>
      <c r="B5" s="346"/>
      <c r="C5" s="346"/>
      <c r="D5" s="346"/>
      <c r="E5" s="347"/>
      <c r="F5" s="348" t="s">
        <v>40</v>
      </c>
      <c r="G5" s="346"/>
      <c r="H5" s="349"/>
    </row>
    <row r="6" spans="1:8" ht="21.75" thickBot="1" x14ac:dyDescent="0.2">
      <c r="A6" s="178" t="s">
        <v>432</v>
      </c>
      <c r="B6" s="42" t="s">
        <v>42</v>
      </c>
      <c r="C6" s="42" t="s">
        <v>167</v>
      </c>
      <c r="D6" s="42" t="s">
        <v>43</v>
      </c>
      <c r="E6" s="43" t="s">
        <v>365</v>
      </c>
      <c r="F6" s="44" t="s">
        <v>41</v>
      </c>
      <c r="G6" s="42" t="s">
        <v>42</v>
      </c>
      <c r="H6" s="42" t="s">
        <v>168</v>
      </c>
    </row>
    <row r="7" spans="1:8" ht="20.100000000000001" customHeight="1" thickTop="1" x14ac:dyDescent="0.15">
      <c r="A7" s="409">
        <v>1</v>
      </c>
      <c r="B7" s="182" t="s">
        <v>504</v>
      </c>
      <c r="C7" s="182" t="s">
        <v>505</v>
      </c>
      <c r="D7" s="194">
        <v>13080</v>
      </c>
      <c r="E7" s="184"/>
      <c r="F7" s="45"/>
      <c r="G7" s="182"/>
      <c r="H7" s="183"/>
    </row>
    <row r="8" spans="1:8" ht="20.100000000000001" customHeight="1" x14ac:dyDescent="0.15">
      <c r="A8" s="185">
        <v>2</v>
      </c>
      <c r="B8" s="182" t="s">
        <v>506</v>
      </c>
      <c r="C8" s="182" t="s">
        <v>505</v>
      </c>
      <c r="D8" s="194">
        <v>6000</v>
      </c>
      <c r="E8" s="184"/>
      <c r="F8" s="185"/>
      <c r="G8" s="182"/>
      <c r="H8" s="183"/>
    </row>
    <row r="9" spans="1:8" ht="20.100000000000001" customHeight="1" x14ac:dyDescent="0.15">
      <c r="A9" s="185">
        <v>3</v>
      </c>
      <c r="B9" s="182" t="s">
        <v>507</v>
      </c>
      <c r="C9" s="408" t="s">
        <v>508</v>
      </c>
      <c r="D9" s="194">
        <v>41086</v>
      </c>
      <c r="E9" s="186"/>
      <c r="F9" s="185"/>
      <c r="G9" s="182"/>
      <c r="H9" s="183"/>
    </row>
    <row r="10" spans="1:8" ht="20.100000000000001" customHeight="1" x14ac:dyDescent="0.15">
      <c r="A10" s="185">
        <v>4</v>
      </c>
      <c r="B10" s="182" t="s">
        <v>509</v>
      </c>
      <c r="C10" s="182" t="s">
        <v>510</v>
      </c>
      <c r="D10" s="194">
        <v>9007</v>
      </c>
      <c r="E10" s="186"/>
      <c r="F10" s="185"/>
      <c r="G10" s="182"/>
      <c r="H10" s="183"/>
    </row>
    <row r="11" spans="1:8" ht="20.100000000000001" customHeight="1" x14ac:dyDescent="0.15">
      <c r="A11" s="185">
        <v>5</v>
      </c>
      <c r="B11" s="182" t="s">
        <v>511</v>
      </c>
      <c r="C11" s="182" t="s">
        <v>510</v>
      </c>
      <c r="D11" s="194">
        <v>181000</v>
      </c>
      <c r="E11" s="186"/>
      <c r="F11" s="185"/>
      <c r="G11" s="182"/>
      <c r="H11" s="183"/>
    </row>
    <row r="12" spans="1:8" ht="20.100000000000001" customHeight="1" x14ac:dyDescent="0.15">
      <c r="A12" s="185">
        <v>6</v>
      </c>
      <c r="B12" s="182" t="s">
        <v>512</v>
      </c>
      <c r="C12" s="182" t="s">
        <v>513</v>
      </c>
      <c r="D12" s="194">
        <v>11137</v>
      </c>
      <c r="E12" s="186"/>
      <c r="F12" s="185"/>
      <c r="G12" s="182"/>
      <c r="H12" s="183"/>
    </row>
    <row r="13" spans="1:8" ht="20.100000000000001" customHeight="1" x14ac:dyDescent="0.15">
      <c r="A13" s="185">
        <v>7</v>
      </c>
      <c r="B13" s="182" t="s">
        <v>514</v>
      </c>
      <c r="C13" s="182" t="s">
        <v>9</v>
      </c>
      <c r="D13" s="194">
        <v>22000</v>
      </c>
      <c r="E13" s="186"/>
      <c r="F13" s="185"/>
      <c r="G13" s="182"/>
      <c r="H13" s="183"/>
    </row>
    <row r="14" spans="1:8" ht="20.100000000000001" customHeight="1" x14ac:dyDescent="0.15">
      <c r="A14" s="185">
        <v>8</v>
      </c>
      <c r="B14" s="182" t="s">
        <v>515</v>
      </c>
      <c r="C14" s="182" t="s">
        <v>516</v>
      </c>
      <c r="D14" s="194">
        <v>9500</v>
      </c>
      <c r="E14" s="186"/>
      <c r="F14" s="185"/>
      <c r="G14" s="182"/>
      <c r="H14" s="183"/>
    </row>
    <row r="15" spans="1:8" ht="20.100000000000001" hidden="1" customHeight="1" x14ac:dyDescent="0.15">
      <c r="A15" s="185"/>
      <c r="B15" s="182"/>
      <c r="C15" s="182"/>
      <c r="D15" s="194"/>
      <c r="E15" s="186"/>
      <c r="F15" s="185"/>
      <c r="G15" s="182"/>
      <c r="H15" s="183"/>
    </row>
    <row r="16" spans="1:8" ht="20.100000000000001" hidden="1" customHeight="1" x14ac:dyDescent="0.15">
      <c r="A16" s="185"/>
      <c r="B16" s="182"/>
      <c r="C16" s="182"/>
      <c r="D16" s="194"/>
      <c r="E16" s="186"/>
      <c r="F16" s="185"/>
      <c r="G16" s="182"/>
      <c r="H16" s="183"/>
    </row>
    <row r="17" spans="1:8" ht="20.100000000000001" hidden="1" customHeight="1" x14ac:dyDescent="0.15">
      <c r="A17" s="185"/>
      <c r="B17" s="182"/>
      <c r="C17" s="182"/>
      <c r="D17" s="194"/>
      <c r="E17" s="186"/>
      <c r="F17" s="185"/>
      <c r="G17" s="182"/>
      <c r="H17" s="183"/>
    </row>
    <row r="18" spans="1:8" ht="20.100000000000001" hidden="1" customHeight="1" x14ac:dyDescent="0.15">
      <c r="A18" s="185"/>
      <c r="B18" s="182"/>
      <c r="C18" s="182"/>
      <c r="D18" s="194"/>
      <c r="E18" s="186"/>
      <c r="F18" s="185"/>
      <c r="G18" s="182"/>
      <c r="H18" s="183"/>
    </row>
    <row r="19" spans="1:8" ht="20.100000000000001" hidden="1" customHeight="1" x14ac:dyDescent="0.15">
      <c r="A19" s="185"/>
      <c r="B19" s="182"/>
      <c r="C19" s="182"/>
      <c r="D19" s="194"/>
      <c r="E19" s="186"/>
      <c r="F19" s="185"/>
      <c r="G19" s="182"/>
      <c r="H19" s="183"/>
    </row>
    <row r="20" spans="1:8" ht="20.100000000000001" hidden="1" customHeight="1" x14ac:dyDescent="0.15">
      <c r="A20" s="185"/>
      <c r="B20" s="182"/>
      <c r="C20" s="182"/>
      <c r="D20" s="194"/>
      <c r="E20" s="186"/>
      <c r="F20" s="185"/>
      <c r="G20" s="182"/>
      <c r="H20" s="183"/>
    </row>
    <row r="21" spans="1:8" ht="20.100000000000001" hidden="1" customHeight="1" x14ac:dyDescent="0.15">
      <c r="A21" s="185"/>
      <c r="B21" s="182"/>
      <c r="C21" s="182"/>
      <c r="D21" s="194"/>
      <c r="E21" s="186"/>
      <c r="F21" s="185"/>
      <c r="G21" s="182"/>
      <c r="H21" s="183"/>
    </row>
    <row r="22" spans="1:8" ht="20.100000000000001" hidden="1" customHeight="1" x14ac:dyDescent="0.15">
      <c r="A22" s="185"/>
      <c r="B22" s="182"/>
      <c r="C22" s="182"/>
      <c r="D22" s="194"/>
      <c r="E22" s="186"/>
      <c r="F22" s="185"/>
      <c r="G22" s="182"/>
      <c r="H22" s="183"/>
    </row>
    <row r="23" spans="1:8" ht="20.100000000000001" hidden="1" customHeight="1" x14ac:dyDescent="0.15">
      <c r="A23" s="185"/>
      <c r="B23" s="182"/>
      <c r="C23" s="182"/>
      <c r="D23" s="194"/>
      <c r="E23" s="186"/>
      <c r="F23" s="185"/>
      <c r="G23" s="182"/>
      <c r="H23" s="183"/>
    </row>
    <row r="24" spans="1:8" ht="20.100000000000001" hidden="1" customHeight="1" x14ac:dyDescent="0.15">
      <c r="A24" s="185"/>
      <c r="B24" s="182"/>
      <c r="C24" s="182"/>
      <c r="D24" s="194"/>
      <c r="E24" s="186"/>
      <c r="F24" s="185"/>
      <c r="G24" s="182"/>
      <c r="H24" s="183"/>
    </row>
    <row r="25" spans="1:8" ht="20.100000000000001" hidden="1" customHeight="1" x14ac:dyDescent="0.15">
      <c r="A25" s="185"/>
      <c r="B25" s="182"/>
      <c r="C25" s="182"/>
      <c r="D25" s="195"/>
      <c r="E25" s="186"/>
      <c r="F25" s="185"/>
      <c r="G25" s="182"/>
      <c r="H25" s="183"/>
    </row>
    <row r="26" spans="1:8" ht="20.100000000000001" customHeight="1" x14ac:dyDescent="0.15">
      <c r="A26" s="342"/>
      <c r="B26" s="342"/>
      <c r="C26" s="176" t="s">
        <v>44</v>
      </c>
      <c r="D26" s="177">
        <f>SUM(D7:D25)</f>
        <v>292810</v>
      </c>
      <c r="E26" s="181"/>
      <c r="F26" s="181"/>
      <c r="G26" s="181"/>
      <c r="H26" s="187"/>
    </row>
    <row r="27" spans="1:8" ht="21" customHeight="1" x14ac:dyDescent="0.15">
      <c r="A27" s="350" t="s">
        <v>434</v>
      </c>
      <c r="B27" s="350"/>
      <c r="C27" s="350"/>
      <c r="D27" s="350"/>
      <c r="E27" s="350"/>
      <c r="F27" s="350"/>
      <c r="G27" s="350"/>
      <c r="H27" s="350"/>
    </row>
    <row r="28" spans="1:8" s="189" customFormat="1" ht="17.25" customHeight="1" x14ac:dyDescent="0.15">
      <c r="A28" s="193" t="s">
        <v>435</v>
      </c>
      <c r="B28" s="188"/>
      <c r="C28" s="188"/>
      <c r="D28" s="188"/>
      <c r="E28" s="188"/>
      <c r="F28" s="188"/>
      <c r="G28" s="188"/>
      <c r="H28" s="188"/>
    </row>
    <row r="29" spans="1:8" ht="17.25" customHeight="1" x14ac:dyDescent="0.15">
      <c r="A29" s="343" t="s">
        <v>361</v>
      </c>
      <c r="B29" s="344"/>
      <c r="C29" s="344"/>
      <c r="D29" s="344"/>
      <c r="E29" s="344"/>
      <c r="F29" s="344"/>
      <c r="G29" s="344"/>
      <c r="H29" s="344"/>
    </row>
    <row r="30" spans="1:8" ht="21" customHeight="1" x14ac:dyDescent="0.15">
      <c r="A30" s="190"/>
      <c r="B30" s="191"/>
      <c r="C30" s="191"/>
      <c r="D30" s="191"/>
      <c r="E30" s="191"/>
      <c r="F30" s="191"/>
      <c r="G30" s="191"/>
      <c r="H30" s="191"/>
    </row>
    <row r="31" spans="1:8" x14ac:dyDescent="0.15">
      <c r="A31" s="181"/>
      <c r="B31" s="181"/>
      <c r="C31" s="181"/>
      <c r="D31" s="181"/>
      <c r="E31" s="181"/>
      <c r="F31" s="181"/>
      <c r="G31" s="181"/>
      <c r="H31" s="181"/>
    </row>
    <row r="32" spans="1:8" ht="21.75" thickBot="1" x14ac:dyDescent="0.2">
      <c r="A32" s="179" t="s">
        <v>432</v>
      </c>
      <c r="B32" s="173" t="s">
        <v>45</v>
      </c>
      <c r="C32" s="173" t="s">
        <v>46</v>
      </c>
      <c r="D32" s="174" t="s">
        <v>175</v>
      </c>
      <c r="E32" s="175" t="s">
        <v>47</v>
      </c>
      <c r="F32" s="24"/>
      <c r="G32" s="181"/>
      <c r="H32" s="24"/>
    </row>
    <row r="33" spans="1:8" ht="20.100000000000001" customHeight="1" thickTop="1" x14ac:dyDescent="0.15">
      <c r="A33" s="20"/>
      <c r="B33" s="55"/>
      <c r="C33" s="55"/>
      <c r="D33" s="21" t="s">
        <v>48</v>
      </c>
      <c r="E33" s="196"/>
      <c r="F33" s="24"/>
      <c r="G33" s="181"/>
      <c r="H33" s="192"/>
    </row>
    <row r="34" spans="1:8" ht="20.100000000000001" customHeight="1" x14ac:dyDescent="0.15">
      <c r="A34" s="20"/>
      <c r="B34" s="55"/>
      <c r="C34" s="55"/>
      <c r="D34" s="21" t="s">
        <v>48</v>
      </c>
      <c r="E34" s="196"/>
      <c r="F34" s="24"/>
      <c r="G34" s="181"/>
      <c r="H34" s="192"/>
    </row>
    <row r="35" spans="1:8" ht="20.100000000000001" customHeight="1" x14ac:dyDescent="0.15">
      <c r="A35" s="20"/>
      <c r="B35" s="55"/>
      <c r="C35" s="55"/>
      <c r="D35" s="21" t="s">
        <v>48</v>
      </c>
      <c r="E35" s="196"/>
      <c r="F35" s="24"/>
      <c r="G35" s="181"/>
      <c r="H35" s="192"/>
    </row>
    <row r="36" spans="1:8" ht="20.100000000000001" customHeight="1" x14ac:dyDescent="0.15">
      <c r="A36" s="20"/>
      <c r="B36" s="55"/>
      <c r="C36" s="55"/>
      <c r="D36" s="21" t="s">
        <v>48</v>
      </c>
      <c r="E36" s="196"/>
      <c r="F36" s="24"/>
      <c r="G36" s="181"/>
      <c r="H36" s="192"/>
    </row>
    <row r="37" spans="1:8" ht="20.100000000000001" customHeight="1" x14ac:dyDescent="0.15">
      <c r="A37" s="20"/>
      <c r="B37" s="55"/>
      <c r="C37" s="55"/>
      <c r="D37" s="21" t="s">
        <v>48</v>
      </c>
      <c r="E37" s="196"/>
      <c r="F37" s="24"/>
      <c r="G37" s="181"/>
      <c r="H37" s="192"/>
    </row>
    <row r="38" spans="1:8" ht="20.100000000000001" customHeight="1" x14ac:dyDescent="0.15">
      <c r="A38" s="20"/>
      <c r="B38" s="55"/>
      <c r="C38" s="55"/>
      <c r="D38" s="21" t="s">
        <v>48</v>
      </c>
      <c r="E38" s="196"/>
      <c r="F38" s="24"/>
      <c r="G38" s="181"/>
      <c r="H38" s="192"/>
    </row>
    <row r="39" spans="1:8" ht="20.100000000000001" customHeight="1" x14ac:dyDescent="0.15">
      <c r="A39" s="20"/>
      <c r="B39" s="55"/>
      <c r="C39" s="19"/>
      <c r="D39" s="21" t="s">
        <v>48</v>
      </c>
      <c r="E39" s="197"/>
      <c r="F39" s="24"/>
      <c r="G39" s="181"/>
      <c r="H39" s="192"/>
    </row>
    <row r="40" spans="1:8" ht="20.100000000000001" customHeight="1" x14ac:dyDescent="0.15">
      <c r="A40" s="181"/>
      <c r="B40" s="181"/>
      <c r="C40" s="181"/>
      <c r="D40" s="176" t="s">
        <v>49</v>
      </c>
      <c r="E40" s="198">
        <f>SUM(E33:E39)</f>
        <v>0</v>
      </c>
      <c r="F40" s="181"/>
      <c r="G40" s="181"/>
      <c r="H40" s="181"/>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L6" sqref="L6"/>
    </sheetView>
  </sheetViews>
  <sheetFormatPr defaultRowHeight="13.5" x14ac:dyDescent="0.15"/>
  <cols>
    <col min="1" max="1" width="3.625" customWidth="1"/>
    <col min="2" max="2" width="5" customWidth="1"/>
    <col min="3" max="3" width="6.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52"/>
      <c r="C1" s="236"/>
      <c r="D1" s="236"/>
      <c r="E1" s="236"/>
      <c r="F1" s="236"/>
      <c r="G1" s="236"/>
      <c r="H1" s="236"/>
      <c r="I1" s="237" t="s">
        <v>463</v>
      </c>
      <c r="J1" s="238"/>
      <c r="O1" s="239" t="s">
        <v>172</v>
      </c>
    </row>
    <row r="2" spans="1:15" ht="14.25" x14ac:dyDescent="0.15">
      <c r="I2" s="239" t="s">
        <v>320</v>
      </c>
      <c r="K2" s="109" t="s">
        <v>321</v>
      </c>
    </row>
    <row r="3" spans="1:15" x14ac:dyDescent="0.15">
      <c r="J3" s="237"/>
      <c r="K3" s="240" t="s">
        <v>322</v>
      </c>
      <c r="L3" s="241"/>
      <c r="M3" s="241"/>
      <c r="N3" s="242"/>
    </row>
    <row r="4" spans="1:15" ht="14.25" thickBot="1" x14ac:dyDescent="0.2">
      <c r="A4" s="243" t="s">
        <v>550</v>
      </c>
      <c r="B4" s="243"/>
      <c r="C4" s="243"/>
      <c r="D4" s="243"/>
      <c r="E4" s="236"/>
      <c r="F4" s="236"/>
      <c r="G4" s="236"/>
      <c r="H4" s="377" t="s">
        <v>210</v>
      </c>
      <c r="I4" s="377"/>
      <c r="J4" s="237"/>
      <c r="K4" s="244" t="s">
        <v>323</v>
      </c>
      <c r="N4" s="245"/>
    </row>
    <row r="5" spans="1:15" ht="14.25" thickBot="1" x14ac:dyDescent="0.2">
      <c r="A5" s="378" t="s">
        <v>551</v>
      </c>
      <c r="B5" s="378"/>
      <c r="C5" s="378"/>
      <c r="D5" s="378"/>
      <c r="E5" s="236"/>
      <c r="F5" s="236"/>
      <c r="G5" s="236"/>
      <c r="H5" s="236"/>
      <c r="I5" s="236"/>
      <c r="J5" s="236"/>
      <c r="K5" s="246" t="s">
        <v>230</v>
      </c>
      <c r="L5" s="247" t="s">
        <v>226</v>
      </c>
      <c r="M5" s="248" t="s">
        <v>227</v>
      </c>
      <c r="N5" s="245"/>
    </row>
    <row r="6" spans="1:15" ht="14.25" thickBot="1" x14ac:dyDescent="0.2">
      <c r="A6" s="236"/>
      <c r="B6" s="236"/>
      <c r="C6" s="236"/>
      <c r="D6" s="236"/>
      <c r="E6" s="236"/>
      <c r="F6" s="236"/>
      <c r="G6" s="236"/>
      <c r="H6" s="236"/>
      <c r="I6" s="249" t="s">
        <v>225</v>
      </c>
      <c r="J6" s="236"/>
      <c r="K6" s="250">
        <v>8979</v>
      </c>
      <c r="L6" s="251">
        <f>IF(K6="","",IF(K6&lt;897900,ROUNDDOWN(K6/89.79%,0),ROUNDDOWN((K6-102100)/79.58%,0)))</f>
        <v>10000</v>
      </c>
      <c r="M6" s="251">
        <f>IF(K6="","",L6-K6)</f>
        <v>1021</v>
      </c>
      <c r="N6" s="245"/>
    </row>
    <row r="7" spans="1:15" ht="21" customHeight="1" x14ac:dyDescent="0.15">
      <c r="A7" s="379" t="s">
        <v>224</v>
      </c>
      <c r="B7" s="379"/>
      <c r="C7" s="379"/>
      <c r="D7" s="379"/>
      <c r="E7" s="379"/>
      <c r="F7" s="379"/>
      <c r="G7" s="379"/>
      <c r="H7" s="379"/>
      <c r="I7" s="380"/>
      <c r="J7" s="252"/>
      <c r="K7" s="253"/>
      <c r="M7" s="254"/>
      <c r="N7" s="245"/>
      <c r="O7" s="255"/>
    </row>
    <row r="8" spans="1:15" ht="14.25" customHeight="1" thickBot="1" x14ac:dyDescent="0.2">
      <c r="A8" s="252"/>
      <c r="B8" s="252"/>
      <c r="C8" s="252"/>
      <c r="D8" s="252"/>
      <c r="E8" s="236"/>
      <c r="F8" s="236"/>
      <c r="G8" s="236"/>
      <c r="H8" s="236"/>
      <c r="I8" s="381"/>
      <c r="J8" s="236"/>
      <c r="K8" s="244" t="s">
        <v>324</v>
      </c>
      <c r="N8" s="245"/>
    </row>
    <row r="9" spans="1:15" ht="13.5" customHeight="1" thickBot="1" x14ac:dyDescent="0.2">
      <c r="A9" s="383" t="s">
        <v>477</v>
      </c>
      <c r="B9" s="383"/>
      <c r="C9" s="383"/>
      <c r="D9" s="383"/>
      <c r="E9" s="383"/>
      <c r="F9" s="383"/>
      <c r="G9" s="383"/>
      <c r="H9" s="383"/>
      <c r="I9" s="381"/>
      <c r="J9" s="256"/>
      <c r="K9" s="247" t="s">
        <v>226</v>
      </c>
      <c r="L9" s="246" t="s">
        <v>230</v>
      </c>
      <c r="M9" s="248" t="s">
        <v>227</v>
      </c>
      <c r="N9" s="245"/>
    </row>
    <row r="10" spans="1:15" ht="13.5" customHeight="1" thickBot="1" x14ac:dyDescent="0.2">
      <c r="A10" s="383"/>
      <c r="B10" s="383"/>
      <c r="C10" s="383"/>
      <c r="D10" s="383"/>
      <c r="E10" s="383"/>
      <c r="F10" s="383"/>
      <c r="G10" s="383"/>
      <c r="H10" s="383"/>
      <c r="I10" s="381"/>
      <c r="J10" s="256"/>
      <c r="K10" s="257">
        <v>0</v>
      </c>
      <c r="L10" s="251">
        <f>IF(K10="","",IF(K10&lt;1000000,ROUNDUP(K10*89.79%,0),ROUNDUP(K10*79.58%+102100,0)))</f>
        <v>0</v>
      </c>
      <c r="M10" s="251">
        <f>IF(K10="","",K10-L10)</f>
        <v>0</v>
      </c>
      <c r="N10" s="258"/>
    </row>
    <row r="11" spans="1:15" ht="13.5" customHeight="1" x14ac:dyDescent="0.15">
      <c r="A11" s="256"/>
      <c r="B11" s="256"/>
      <c r="C11" s="256"/>
      <c r="D11" s="256"/>
      <c r="E11" s="256"/>
      <c r="F11" s="256"/>
      <c r="G11" s="256"/>
      <c r="H11" s="256"/>
      <c r="I11" s="382"/>
      <c r="J11" s="256"/>
    </row>
    <row r="12" spans="1:15" ht="14.25" thickBot="1" x14ac:dyDescent="0.2">
      <c r="A12" s="357" t="s">
        <v>170</v>
      </c>
      <c r="B12" s="357"/>
      <c r="C12" s="357"/>
      <c r="D12" s="357"/>
      <c r="E12" s="357"/>
      <c r="F12" s="357"/>
      <c r="G12" s="357"/>
      <c r="H12" s="357"/>
      <c r="I12" s="357"/>
      <c r="J12" s="238"/>
      <c r="K12" s="259" t="s">
        <v>325</v>
      </c>
      <c r="L12" s="255"/>
      <c r="M12" s="255"/>
    </row>
    <row r="13" spans="1:15" ht="14.25" customHeight="1" thickBot="1" x14ac:dyDescent="0.2">
      <c r="A13" s="236" t="s">
        <v>419</v>
      </c>
      <c r="B13" s="236"/>
      <c r="C13" s="375" t="s">
        <v>552</v>
      </c>
      <c r="D13" s="375"/>
      <c r="E13" s="375"/>
      <c r="F13" s="375"/>
      <c r="G13" s="375"/>
      <c r="H13" s="236"/>
      <c r="I13" s="236"/>
      <c r="J13" s="236"/>
      <c r="K13" s="247" t="s">
        <v>226</v>
      </c>
      <c r="L13" s="255"/>
      <c r="M13" s="255"/>
    </row>
    <row r="14" spans="1:15" ht="14.25" thickBot="1" x14ac:dyDescent="0.2">
      <c r="A14" s="236" t="s">
        <v>141</v>
      </c>
      <c r="B14" s="236"/>
      <c r="C14" s="358" t="s">
        <v>553</v>
      </c>
      <c r="D14" s="358"/>
      <c r="E14" s="358"/>
      <c r="F14" s="358"/>
      <c r="G14" s="236"/>
      <c r="H14" s="236"/>
      <c r="I14" s="236"/>
      <c r="J14" s="236"/>
      <c r="K14" s="250"/>
      <c r="L14" s="255"/>
      <c r="M14" s="255"/>
    </row>
    <row r="15" spans="1:15" x14ac:dyDescent="0.15">
      <c r="A15" s="236" t="s">
        <v>142</v>
      </c>
      <c r="B15" s="236"/>
      <c r="C15" s="357" t="s">
        <v>554</v>
      </c>
      <c r="D15" s="357"/>
      <c r="E15" s="357"/>
      <c r="F15" s="357"/>
      <c r="G15" s="236"/>
      <c r="H15" s="236"/>
      <c r="I15" s="236"/>
      <c r="J15" s="236"/>
    </row>
    <row r="16" spans="1:15" ht="14.25" thickBot="1" x14ac:dyDescent="0.2">
      <c r="A16" s="236" t="s">
        <v>143</v>
      </c>
      <c r="B16" s="236"/>
      <c r="C16" s="236" t="s">
        <v>555</v>
      </c>
      <c r="D16" s="236"/>
      <c r="E16" s="236"/>
      <c r="F16" s="236"/>
      <c r="G16" s="236"/>
      <c r="H16" s="236"/>
      <c r="I16" s="236"/>
      <c r="J16" s="236"/>
      <c r="K16" t="s">
        <v>229</v>
      </c>
    </row>
    <row r="17" spans="1:17" ht="14.25" thickBot="1" x14ac:dyDescent="0.2">
      <c r="A17" s="260" t="s">
        <v>474</v>
      </c>
      <c r="B17" s="236"/>
      <c r="C17" s="357" t="s">
        <v>556</v>
      </c>
      <c r="D17" s="357"/>
      <c r="E17" s="357"/>
      <c r="F17" s="357"/>
      <c r="G17" s="376" t="s">
        <v>557</v>
      </c>
      <c r="H17" s="376"/>
      <c r="I17" s="376"/>
      <c r="J17" s="236"/>
      <c r="K17" s="261"/>
      <c r="L17" t="s">
        <v>326</v>
      </c>
    </row>
    <row r="18" spans="1:17" x14ac:dyDescent="0.15">
      <c r="A18" s="236" t="s">
        <v>327</v>
      </c>
      <c r="B18" s="236"/>
      <c r="C18" s="236"/>
      <c r="D18" s="236"/>
      <c r="E18" s="236"/>
      <c r="F18" s="236"/>
      <c r="G18" s="236"/>
      <c r="H18" s="236"/>
      <c r="I18" s="236"/>
      <c r="J18" s="262"/>
      <c r="L18" t="s">
        <v>232</v>
      </c>
    </row>
    <row r="19" spans="1:17" x14ac:dyDescent="0.15">
      <c r="J19" s="236"/>
    </row>
    <row r="20" spans="1:17" ht="14.25" thickBot="1" x14ac:dyDescent="0.2">
      <c r="A20" s="236" t="s">
        <v>404</v>
      </c>
      <c r="B20" s="236"/>
      <c r="D20" s="236" t="s">
        <v>144</v>
      </c>
      <c r="E20" s="236" t="s">
        <v>145</v>
      </c>
      <c r="F20" s="263" t="s">
        <v>146</v>
      </c>
      <c r="H20" s="236" t="s">
        <v>403</v>
      </c>
      <c r="I20" s="236"/>
      <c r="J20" s="236"/>
      <c r="K20" s="108" t="s">
        <v>228</v>
      </c>
    </row>
    <row r="21" spans="1:17" ht="14.25" thickBot="1" x14ac:dyDescent="0.2">
      <c r="A21" s="236" t="s">
        <v>402</v>
      </c>
      <c r="B21" s="236"/>
      <c r="C21" s="236"/>
      <c r="D21" s="358" t="s">
        <v>220</v>
      </c>
      <c r="E21" s="358"/>
      <c r="F21" s="236"/>
      <c r="G21" s="236"/>
      <c r="H21" s="236"/>
      <c r="I21" s="236"/>
      <c r="J21" s="236"/>
      <c r="K21" s="200" t="s">
        <v>237</v>
      </c>
      <c r="L21" s="369" t="s">
        <v>328</v>
      </c>
      <c r="M21" s="370"/>
    </row>
    <row r="22" spans="1:17" ht="14.25" thickBot="1" x14ac:dyDescent="0.2">
      <c r="A22" s="236"/>
      <c r="B22" s="236"/>
      <c r="C22" s="236"/>
      <c r="D22" s="236"/>
      <c r="E22" s="236"/>
      <c r="F22" s="236"/>
      <c r="G22" s="236"/>
      <c r="H22" s="236"/>
      <c r="I22" s="236"/>
      <c r="J22" s="236"/>
      <c r="K22" s="201">
        <v>0</v>
      </c>
      <c r="L22" s="264" t="s">
        <v>233</v>
      </c>
      <c r="M22" s="265" t="s">
        <v>401</v>
      </c>
    </row>
    <row r="23" spans="1:17" ht="14.25" thickBot="1" x14ac:dyDescent="0.2">
      <c r="A23" s="236"/>
      <c r="B23" s="236" t="s">
        <v>147</v>
      </c>
      <c r="C23" s="236"/>
      <c r="D23" s="236"/>
      <c r="E23" s="236"/>
      <c r="F23" s="236"/>
      <c r="G23" s="236"/>
      <c r="H23" s="236"/>
      <c r="I23" s="236"/>
      <c r="J23" s="236"/>
      <c r="K23" s="201">
        <v>1</v>
      </c>
      <c r="L23" s="264" t="s">
        <v>329</v>
      </c>
      <c r="M23" s="265" t="s">
        <v>330</v>
      </c>
    </row>
    <row r="24" spans="1:17" ht="14.25" thickBot="1" x14ac:dyDescent="0.2">
      <c r="A24" s="236"/>
      <c r="B24" s="236"/>
      <c r="C24" s="236" t="s">
        <v>231</v>
      </c>
      <c r="D24" s="236"/>
      <c r="E24" s="266"/>
      <c r="F24" s="364">
        <f>IF(AND(K14="",L6="",K10=""),"",IF(OR(D21="１．個人契約",D21="３．その他(任意団体等）"),IF(K6="",K10,L6),K14))</f>
        <v>10000</v>
      </c>
      <c r="G24" s="364"/>
      <c r="H24" s="266" t="s">
        <v>400</v>
      </c>
      <c r="I24" s="236"/>
      <c r="J24" s="236"/>
      <c r="K24" s="201">
        <v>10000</v>
      </c>
      <c r="L24" s="264" t="s">
        <v>233</v>
      </c>
      <c r="M24" s="265" t="s">
        <v>331</v>
      </c>
      <c r="P24" s="254"/>
      <c r="Q24" s="254"/>
    </row>
    <row r="25" spans="1:17" ht="14.25" thickBot="1" x14ac:dyDescent="0.2">
      <c r="A25" s="267"/>
      <c r="B25" s="267"/>
      <c r="D25" s="268"/>
      <c r="E25" s="269" t="s">
        <v>399</v>
      </c>
      <c r="F25" s="371">
        <f>IF(F24="","",ROUNDDOWN(F24/1.1*0.1,0))</f>
        <v>909</v>
      </c>
      <c r="G25" s="371"/>
      <c r="H25" s="269" t="s">
        <v>332</v>
      </c>
      <c r="I25" s="267"/>
      <c r="J25" s="267"/>
      <c r="K25" s="201">
        <v>1000000</v>
      </c>
      <c r="L25" s="264" t="s">
        <v>233</v>
      </c>
      <c r="M25" s="265" t="s">
        <v>333</v>
      </c>
    </row>
    <row r="26" spans="1:17" ht="14.25" thickBot="1" x14ac:dyDescent="0.2">
      <c r="A26" s="267"/>
      <c r="B26" s="267"/>
      <c r="D26" s="268"/>
      <c r="E26" s="269" t="s">
        <v>334</v>
      </c>
      <c r="F26" s="371">
        <f>IF(F24="","",IF(OR(D21="１．個人契約",D21="３．その他(任意団体等）"),IF(K6="",M10,M6),""))</f>
        <v>1021</v>
      </c>
      <c r="G26" s="371"/>
      <c r="H26" s="269" t="s">
        <v>398</v>
      </c>
      <c r="I26" s="267"/>
      <c r="J26" s="267"/>
      <c r="K26" s="201">
        <v>1000001</v>
      </c>
      <c r="L26" s="264" t="s">
        <v>234</v>
      </c>
      <c r="M26" s="265" t="s">
        <v>335</v>
      </c>
    </row>
    <row r="27" spans="1:17" ht="14.25" thickBot="1" x14ac:dyDescent="0.2">
      <c r="A27" s="267"/>
      <c r="B27" s="267"/>
      <c r="C27" s="267" t="s">
        <v>336</v>
      </c>
      <c r="D27" s="267"/>
      <c r="E27" s="371">
        <f>IF(F26="",F24,F24-F26)</f>
        <v>8979</v>
      </c>
      <c r="F27" s="372"/>
      <c r="G27" s="372"/>
      <c r="H27" s="266" t="s">
        <v>148</v>
      </c>
      <c r="I27" s="267"/>
      <c r="J27" s="267"/>
      <c r="K27" s="201">
        <v>2000000</v>
      </c>
      <c r="L27" s="264" t="s">
        <v>234</v>
      </c>
      <c r="M27" s="265" t="s">
        <v>337</v>
      </c>
    </row>
    <row r="28" spans="1:17" ht="14.25" thickBot="1" x14ac:dyDescent="0.2">
      <c r="A28" s="267"/>
      <c r="B28" s="267"/>
      <c r="C28" s="267"/>
      <c r="D28" s="267"/>
      <c r="E28" s="267"/>
      <c r="F28" s="267"/>
      <c r="G28" s="267"/>
      <c r="H28" s="267"/>
      <c r="I28" s="267"/>
      <c r="J28" s="267"/>
      <c r="K28" s="201">
        <v>2000001</v>
      </c>
      <c r="L28" s="270" t="s">
        <v>235</v>
      </c>
      <c r="M28" s="265" t="s">
        <v>338</v>
      </c>
    </row>
    <row r="29" spans="1:17" ht="14.25" thickBot="1" x14ac:dyDescent="0.2">
      <c r="A29" s="236"/>
      <c r="B29" s="236"/>
      <c r="C29" s="236" t="s">
        <v>416</v>
      </c>
      <c r="D29" s="237"/>
      <c r="E29" s="236" t="s">
        <v>149</v>
      </c>
      <c r="F29" s="236"/>
      <c r="G29" s="236" t="s">
        <v>482</v>
      </c>
      <c r="H29" s="236"/>
      <c r="I29" s="236" t="s">
        <v>417</v>
      </c>
      <c r="J29" s="236"/>
      <c r="K29" s="201">
        <v>3000000</v>
      </c>
      <c r="L29" s="270" t="s">
        <v>235</v>
      </c>
      <c r="M29" s="265" t="s">
        <v>339</v>
      </c>
    </row>
    <row r="30" spans="1:17" ht="14.25" thickBot="1" x14ac:dyDescent="0.2">
      <c r="A30" s="271"/>
      <c r="B30" s="271"/>
      <c r="C30" s="271"/>
      <c r="G30" s="271"/>
      <c r="H30" s="271"/>
      <c r="I30" s="271"/>
      <c r="J30" s="271"/>
      <c r="K30" s="201">
        <v>3000001</v>
      </c>
      <c r="L30" s="270" t="s">
        <v>236</v>
      </c>
      <c r="M30" s="265" t="s">
        <v>340</v>
      </c>
    </row>
    <row r="31" spans="1:17" ht="14.25" thickBot="1" x14ac:dyDescent="0.2">
      <c r="A31" s="267"/>
      <c r="B31" s="267"/>
      <c r="C31" s="236" t="s">
        <v>397</v>
      </c>
      <c r="D31" s="237"/>
      <c r="E31" s="236" t="s">
        <v>149</v>
      </c>
      <c r="F31" s="236"/>
      <c r="G31" s="236" t="s">
        <v>341</v>
      </c>
      <c r="H31" s="236"/>
      <c r="I31" s="236" t="s">
        <v>417</v>
      </c>
      <c r="J31" s="267"/>
      <c r="K31" s="201">
        <v>5000000</v>
      </c>
      <c r="L31" s="270" t="s">
        <v>236</v>
      </c>
      <c r="M31" s="265" t="s">
        <v>342</v>
      </c>
    </row>
    <row r="32" spans="1:17" x14ac:dyDescent="0.15">
      <c r="A32" s="236"/>
      <c r="B32" s="236"/>
      <c r="I32" s="236"/>
      <c r="J32" s="236"/>
      <c r="K32" t="s">
        <v>415</v>
      </c>
    </row>
    <row r="33" spans="1:18" x14ac:dyDescent="0.15">
      <c r="A33" s="271"/>
      <c r="B33" s="271"/>
      <c r="C33" s="272" t="s">
        <v>396</v>
      </c>
      <c r="D33" s="272"/>
      <c r="E33" s="272"/>
      <c r="F33" s="272"/>
      <c r="G33" s="272"/>
      <c r="H33" s="272"/>
      <c r="I33" s="236"/>
      <c r="J33" s="271"/>
      <c r="K33" s="108" t="s">
        <v>414</v>
      </c>
    </row>
    <row r="34" spans="1:18" x14ac:dyDescent="0.15">
      <c r="A34" s="236"/>
      <c r="B34" s="236"/>
      <c r="C34" s="373" t="s">
        <v>343</v>
      </c>
      <c r="D34" s="374"/>
      <c r="E34" s="374"/>
      <c r="F34" s="374"/>
      <c r="G34" s="374"/>
      <c r="H34" s="374"/>
      <c r="I34" s="273"/>
      <c r="J34" s="236"/>
      <c r="K34" s="108" t="s">
        <v>413</v>
      </c>
    </row>
    <row r="35" spans="1:18" ht="13.5" customHeight="1" x14ac:dyDescent="0.15">
      <c r="A35" s="236"/>
      <c r="B35" s="236"/>
      <c r="C35" s="374"/>
      <c r="D35" s="374"/>
      <c r="E35" s="374"/>
      <c r="F35" s="374"/>
      <c r="G35" s="374"/>
      <c r="H35" s="374"/>
      <c r="I35" s="272"/>
      <c r="J35" s="271"/>
      <c r="K35" s="108" t="s">
        <v>429</v>
      </c>
    </row>
    <row r="36" spans="1:18" x14ac:dyDescent="0.15">
      <c r="A36" s="236"/>
      <c r="B36" s="236"/>
      <c r="C36" s="374"/>
      <c r="D36" s="374"/>
      <c r="E36" s="374"/>
      <c r="F36" s="374"/>
      <c r="G36" s="374"/>
      <c r="H36" s="374"/>
      <c r="I36" s="236"/>
      <c r="J36" s="236"/>
      <c r="K36" s="108" t="s">
        <v>430</v>
      </c>
    </row>
    <row r="37" spans="1:18" ht="14.25" x14ac:dyDescent="0.15">
      <c r="A37" s="236"/>
      <c r="B37" s="236"/>
      <c r="C37" s="271"/>
      <c r="D37" s="271"/>
      <c r="E37" s="271"/>
      <c r="F37" s="271"/>
      <c r="G37" s="271"/>
      <c r="H37" s="271"/>
      <c r="J37" s="236"/>
      <c r="K37" s="108" t="s">
        <v>426</v>
      </c>
      <c r="L37" s="274"/>
      <c r="M37" s="274"/>
    </row>
    <row r="38" spans="1:18" ht="14.25" x14ac:dyDescent="0.15">
      <c r="A38" s="236"/>
      <c r="B38" s="236"/>
      <c r="C38" s="271"/>
      <c r="D38" s="271"/>
      <c r="E38" s="236"/>
      <c r="F38" s="236"/>
      <c r="G38" s="236"/>
      <c r="H38" s="236"/>
      <c r="I38" s="236"/>
      <c r="J38" s="236"/>
      <c r="K38" s="275" t="s">
        <v>427</v>
      </c>
      <c r="N38" s="274"/>
      <c r="R38" s="255"/>
    </row>
    <row r="39" spans="1:18" ht="14.25" x14ac:dyDescent="0.15">
      <c r="A39" s="236"/>
      <c r="B39" s="236"/>
      <c r="C39" s="236" t="s">
        <v>395</v>
      </c>
      <c r="D39" s="236"/>
      <c r="E39" s="236"/>
      <c r="F39" s="236"/>
      <c r="G39" s="236"/>
      <c r="H39" s="236"/>
      <c r="I39" s="236"/>
      <c r="J39" s="236"/>
      <c r="K39" s="108" t="s">
        <v>428</v>
      </c>
      <c r="O39" s="274"/>
    </row>
    <row r="40" spans="1:18" x14ac:dyDescent="0.15">
      <c r="A40" s="236"/>
      <c r="B40" s="236"/>
      <c r="C40" s="236"/>
      <c r="D40" s="364">
        <f>E27</f>
        <v>8979</v>
      </c>
      <c r="E40" s="365"/>
      <c r="F40" s="365"/>
      <c r="G40" s="266" t="s">
        <v>394</v>
      </c>
      <c r="H40" s="236"/>
      <c r="I40" s="236"/>
      <c r="J40" s="236"/>
    </row>
    <row r="41" spans="1:18" x14ac:dyDescent="0.15">
      <c r="A41" s="236"/>
      <c r="B41" s="236"/>
      <c r="C41" s="271"/>
      <c r="D41" s="271"/>
      <c r="E41" s="236"/>
      <c r="F41" s="236"/>
      <c r="G41" s="236"/>
      <c r="H41" s="236"/>
      <c r="I41" s="236"/>
      <c r="J41" s="236"/>
    </row>
    <row r="42" spans="1:18" x14ac:dyDescent="0.15">
      <c r="A42" s="236"/>
      <c r="B42" s="236"/>
      <c r="C42" s="357" t="s">
        <v>150</v>
      </c>
      <c r="D42" s="357"/>
      <c r="E42" s="236"/>
      <c r="F42" s="236"/>
      <c r="G42" s="263"/>
      <c r="H42" s="263"/>
      <c r="I42" s="236"/>
      <c r="J42" s="236"/>
    </row>
    <row r="43" spans="1:18" x14ac:dyDescent="0.15">
      <c r="A43" s="236"/>
      <c r="B43" s="236"/>
      <c r="C43" s="266" t="s">
        <v>151</v>
      </c>
      <c r="D43" s="266"/>
      <c r="E43" s="266"/>
      <c r="F43" s="266"/>
      <c r="G43" s="266"/>
      <c r="H43" s="236"/>
      <c r="I43" s="236"/>
      <c r="J43" s="236"/>
    </row>
    <row r="44" spans="1:18" x14ac:dyDescent="0.15">
      <c r="A44" s="236"/>
      <c r="B44" s="236"/>
      <c r="C44" s="276" t="s">
        <v>152</v>
      </c>
      <c r="D44" s="276"/>
      <c r="E44" s="266"/>
      <c r="F44" s="266"/>
      <c r="G44" s="266"/>
      <c r="H44" s="236"/>
      <c r="I44" s="236"/>
      <c r="J44" s="236"/>
    </row>
    <row r="45" spans="1:18" x14ac:dyDescent="0.15">
      <c r="A45" s="236"/>
      <c r="B45" s="236"/>
      <c r="C45" s="276" t="s">
        <v>393</v>
      </c>
      <c r="D45" s="276"/>
      <c r="E45" s="276" t="s">
        <v>392</v>
      </c>
      <c r="F45" s="366"/>
      <c r="G45" s="366"/>
      <c r="H45" s="236"/>
      <c r="I45" s="236"/>
      <c r="J45" s="236"/>
    </row>
    <row r="46" spans="1:18" x14ac:dyDescent="0.15">
      <c r="A46" s="267"/>
      <c r="B46" s="267"/>
      <c r="C46" s="276" t="s">
        <v>153</v>
      </c>
      <c r="D46" s="276"/>
      <c r="E46" s="367"/>
      <c r="F46" s="367"/>
      <c r="G46" s="367"/>
      <c r="H46" s="267"/>
      <c r="I46" s="267"/>
      <c r="J46" s="267"/>
    </row>
    <row r="47" spans="1:18" x14ac:dyDescent="0.15">
      <c r="A47" s="267"/>
      <c r="B47" s="267"/>
      <c r="C47" s="277" t="s">
        <v>447</v>
      </c>
      <c r="D47" s="278"/>
      <c r="E47" s="279"/>
      <c r="F47" s="279"/>
      <c r="G47" s="279"/>
      <c r="H47" s="267"/>
      <c r="I47" s="267"/>
      <c r="J47" s="267"/>
    </row>
    <row r="48" spans="1:18" x14ac:dyDescent="0.15">
      <c r="A48" s="236"/>
      <c r="B48" s="236"/>
      <c r="C48" s="236"/>
      <c r="D48" s="236"/>
      <c r="E48" s="236"/>
      <c r="F48" s="236"/>
      <c r="G48" s="236"/>
      <c r="H48" s="236"/>
      <c r="I48" s="236"/>
      <c r="J48" s="236"/>
    </row>
    <row r="49" spans="1:18" x14ac:dyDescent="0.15">
      <c r="A49" s="236"/>
      <c r="B49" s="236" t="s">
        <v>154</v>
      </c>
      <c r="C49" s="236"/>
      <c r="D49" s="236"/>
      <c r="E49" s="236" t="s">
        <v>558</v>
      </c>
      <c r="F49" s="236"/>
      <c r="G49" s="236"/>
      <c r="H49" s="236"/>
      <c r="I49" s="236"/>
      <c r="J49" s="236"/>
    </row>
    <row r="50" spans="1:18" x14ac:dyDescent="0.15">
      <c r="A50" s="236"/>
      <c r="B50" s="236"/>
      <c r="C50" s="236"/>
      <c r="D50" s="236"/>
      <c r="E50" s="236"/>
      <c r="F50" s="236"/>
      <c r="G50" s="236"/>
      <c r="H50" s="236"/>
      <c r="I50" s="236"/>
      <c r="J50" s="236"/>
    </row>
    <row r="51" spans="1:18" ht="14.25" x14ac:dyDescent="0.15">
      <c r="A51" s="236"/>
      <c r="B51" s="267"/>
      <c r="C51" s="267"/>
      <c r="D51" s="267"/>
      <c r="E51" s="267"/>
      <c r="F51" s="267"/>
      <c r="G51" s="267"/>
      <c r="H51" s="267"/>
      <c r="I51" s="267"/>
      <c r="J51" s="267"/>
      <c r="P51" s="274"/>
      <c r="Q51" s="274"/>
    </row>
    <row r="52" spans="1:18" ht="13.5" customHeight="1" x14ac:dyDescent="0.15">
      <c r="A52" s="236"/>
      <c r="B52" s="280" t="s">
        <v>391</v>
      </c>
      <c r="C52" s="360" t="s">
        <v>436</v>
      </c>
      <c r="D52" s="360"/>
      <c r="E52" s="360"/>
      <c r="F52" s="360"/>
      <c r="G52" s="360"/>
      <c r="H52" s="360"/>
      <c r="I52" s="360"/>
      <c r="J52" s="281"/>
    </row>
    <row r="53" spans="1:18" x14ac:dyDescent="0.15">
      <c r="A53" s="236"/>
      <c r="B53" s="282"/>
      <c r="C53" s="360"/>
      <c r="D53" s="360"/>
      <c r="E53" s="360"/>
      <c r="F53" s="360"/>
      <c r="G53" s="360"/>
      <c r="H53" s="360"/>
      <c r="I53" s="360"/>
      <c r="J53" s="281"/>
    </row>
    <row r="54" spans="1:18" ht="14.25" customHeight="1" x14ac:dyDescent="0.15">
      <c r="A54" s="236"/>
      <c r="B54" s="283" t="s">
        <v>390</v>
      </c>
      <c r="C54" s="353" t="s">
        <v>437</v>
      </c>
      <c r="D54" s="353"/>
      <c r="E54" s="353"/>
      <c r="F54" s="353"/>
      <c r="G54" s="353"/>
      <c r="H54" s="353"/>
      <c r="I54" s="353"/>
      <c r="J54" s="284"/>
    </row>
    <row r="55" spans="1:18" x14ac:dyDescent="0.15">
      <c r="A55" s="236"/>
      <c r="B55" s="283"/>
      <c r="C55" s="353"/>
      <c r="D55" s="353"/>
      <c r="E55" s="353"/>
      <c r="F55" s="353"/>
      <c r="G55" s="353"/>
      <c r="H55" s="353"/>
      <c r="I55" s="353"/>
      <c r="J55" s="284"/>
    </row>
    <row r="56" spans="1:18" x14ac:dyDescent="0.15">
      <c r="A56" s="236"/>
      <c r="B56" s="283"/>
      <c r="C56" s="353"/>
      <c r="D56" s="353"/>
      <c r="E56" s="353"/>
      <c r="F56" s="353"/>
      <c r="G56" s="353"/>
      <c r="H56" s="353"/>
      <c r="I56" s="353"/>
      <c r="J56" s="284"/>
    </row>
    <row r="57" spans="1:18" x14ac:dyDescent="0.15">
      <c r="A57" s="236"/>
      <c r="B57" s="285" t="s">
        <v>389</v>
      </c>
      <c r="C57" s="363" t="s">
        <v>388</v>
      </c>
      <c r="D57" s="363"/>
      <c r="E57" s="363"/>
      <c r="F57" s="363"/>
      <c r="G57" s="363"/>
      <c r="H57" s="363"/>
      <c r="I57" s="363"/>
      <c r="J57" s="281"/>
    </row>
    <row r="58" spans="1:18" x14ac:dyDescent="0.15">
      <c r="A58" s="236"/>
      <c r="B58" s="285"/>
      <c r="C58" s="286"/>
      <c r="D58" s="286"/>
      <c r="E58" s="286"/>
      <c r="F58" s="286"/>
      <c r="G58" s="286"/>
      <c r="H58" s="286"/>
      <c r="I58" s="286" t="s">
        <v>483</v>
      </c>
      <c r="J58" s="281"/>
    </row>
    <row r="59" spans="1:18" x14ac:dyDescent="0.15">
      <c r="A59" s="236"/>
      <c r="B59" s="287"/>
      <c r="C59" s="281"/>
      <c r="D59" s="281"/>
      <c r="E59" s="281"/>
      <c r="F59" s="281"/>
      <c r="G59" s="281"/>
      <c r="H59" s="281"/>
      <c r="I59" s="281"/>
      <c r="J59" s="281"/>
    </row>
    <row r="60" spans="1:18" x14ac:dyDescent="0.15">
      <c r="A60" s="236"/>
      <c r="B60" s="287"/>
      <c r="C60" s="281"/>
      <c r="D60" s="281"/>
      <c r="E60" s="281"/>
      <c r="F60" s="281"/>
      <c r="G60" s="281"/>
      <c r="H60" s="281"/>
      <c r="I60" s="288" t="s">
        <v>463</v>
      </c>
      <c r="J60" s="281"/>
    </row>
    <row r="61" spans="1:18" x14ac:dyDescent="0.15">
      <c r="A61" s="289"/>
      <c r="B61" s="290"/>
      <c r="C61" s="368" t="s">
        <v>387</v>
      </c>
      <c r="D61" s="368"/>
      <c r="E61" s="368"/>
      <c r="F61" s="368"/>
      <c r="G61" s="368"/>
      <c r="H61" s="368"/>
      <c r="I61" s="239" t="s">
        <v>320</v>
      </c>
      <c r="J61" s="290"/>
    </row>
    <row r="62" spans="1:18" x14ac:dyDescent="0.15">
      <c r="A62" s="281"/>
      <c r="B62" s="287"/>
      <c r="C62" s="281"/>
      <c r="D62" s="281"/>
      <c r="E62" s="281"/>
      <c r="F62" s="281"/>
      <c r="G62" s="281"/>
      <c r="H62" s="281"/>
      <c r="I62" s="281"/>
      <c r="J62" s="281"/>
    </row>
    <row r="63" spans="1:18" ht="14.25" customHeight="1" x14ac:dyDescent="0.15">
      <c r="A63" s="291"/>
      <c r="B63" s="283" t="s">
        <v>386</v>
      </c>
      <c r="C63" s="353" t="s">
        <v>438</v>
      </c>
      <c r="D63" s="353"/>
      <c r="E63" s="353"/>
      <c r="F63" s="353"/>
      <c r="G63" s="353"/>
      <c r="H63" s="353"/>
      <c r="I63" s="353"/>
      <c r="J63" s="284"/>
      <c r="R63" s="274"/>
    </row>
    <row r="64" spans="1:18" x14ac:dyDescent="0.15">
      <c r="A64" s="291"/>
      <c r="B64" s="283"/>
      <c r="C64" s="353"/>
      <c r="D64" s="353"/>
      <c r="E64" s="353"/>
      <c r="F64" s="353"/>
      <c r="G64" s="353"/>
      <c r="H64" s="353"/>
      <c r="I64" s="353"/>
      <c r="J64" s="284"/>
    </row>
    <row r="65" spans="1:10" x14ac:dyDescent="0.15">
      <c r="A65" s="291"/>
      <c r="B65" s="283"/>
      <c r="C65" s="353"/>
      <c r="D65" s="353"/>
      <c r="E65" s="353"/>
      <c r="F65" s="353"/>
      <c r="G65" s="353"/>
      <c r="H65" s="353"/>
      <c r="I65" s="353"/>
      <c r="J65" s="284"/>
    </row>
    <row r="66" spans="1:10" x14ac:dyDescent="0.15">
      <c r="B66" s="285" t="s">
        <v>385</v>
      </c>
      <c r="C66" s="363" t="s">
        <v>384</v>
      </c>
      <c r="D66" s="363"/>
      <c r="E66" s="363"/>
      <c r="F66" s="363"/>
      <c r="G66" s="363"/>
      <c r="H66" s="363"/>
      <c r="I66" s="363"/>
      <c r="J66" s="281"/>
    </row>
    <row r="67" spans="1:10" ht="13.5" customHeight="1" x14ac:dyDescent="0.15">
      <c r="B67" s="283" t="s">
        <v>383</v>
      </c>
      <c r="C67" s="360" t="s">
        <v>420</v>
      </c>
      <c r="D67" s="360"/>
      <c r="E67" s="360"/>
      <c r="F67" s="360"/>
      <c r="G67" s="360"/>
      <c r="H67" s="360"/>
      <c r="I67" s="360"/>
      <c r="J67" s="284"/>
    </row>
    <row r="68" spans="1:10" x14ac:dyDescent="0.15">
      <c r="A68" s="291"/>
      <c r="B68" s="283"/>
      <c r="C68" s="360"/>
      <c r="D68" s="360"/>
      <c r="E68" s="360"/>
      <c r="F68" s="360"/>
      <c r="G68" s="360"/>
      <c r="H68" s="360"/>
      <c r="I68" s="360"/>
      <c r="J68" s="284"/>
    </row>
    <row r="69" spans="1:10" ht="13.5" customHeight="1" x14ac:dyDescent="0.15">
      <c r="B69" s="283" t="s">
        <v>382</v>
      </c>
      <c r="C69" s="360" t="s">
        <v>439</v>
      </c>
      <c r="D69" s="360"/>
      <c r="E69" s="360"/>
      <c r="F69" s="360"/>
      <c r="G69" s="360"/>
      <c r="H69" s="360"/>
      <c r="I69" s="360"/>
      <c r="J69" s="284"/>
    </row>
    <row r="70" spans="1:10" x14ac:dyDescent="0.15">
      <c r="A70" s="291"/>
      <c r="B70" s="283"/>
      <c r="C70" s="360"/>
      <c r="D70" s="360"/>
      <c r="E70" s="360"/>
      <c r="F70" s="360"/>
      <c r="G70" s="360"/>
      <c r="H70" s="360"/>
      <c r="I70" s="360"/>
      <c r="J70" s="284"/>
    </row>
    <row r="71" spans="1:10" ht="13.5" customHeight="1" x14ac:dyDescent="0.15">
      <c r="B71" s="283" t="s">
        <v>381</v>
      </c>
      <c r="C71" s="360" t="s">
        <v>440</v>
      </c>
      <c r="D71" s="360"/>
      <c r="E71" s="360"/>
      <c r="F71" s="360"/>
      <c r="G71" s="360"/>
      <c r="H71" s="360"/>
      <c r="I71" s="360"/>
      <c r="J71" s="284"/>
    </row>
    <row r="72" spans="1:10" x14ac:dyDescent="0.15">
      <c r="A72" s="291"/>
      <c r="B72" s="283"/>
      <c r="C72" s="360"/>
      <c r="D72" s="360"/>
      <c r="E72" s="360"/>
      <c r="F72" s="360"/>
      <c r="G72" s="360"/>
      <c r="H72" s="360"/>
      <c r="I72" s="360"/>
      <c r="J72" s="284"/>
    </row>
    <row r="73" spans="1:10" x14ac:dyDescent="0.15">
      <c r="B73" s="283" t="s">
        <v>380</v>
      </c>
      <c r="C73" s="363" t="s">
        <v>379</v>
      </c>
      <c r="D73" s="363"/>
      <c r="E73" s="363"/>
      <c r="F73" s="363"/>
      <c r="G73" s="363"/>
      <c r="H73" s="363"/>
      <c r="I73" s="363"/>
      <c r="J73" s="281"/>
    </row>
    <row r="74" spans="1:10" ht="13.5" customHeight="1" x14ac:dyDescent="0.15">
      <c r="B74" s="283" t="s">
        <v>378</v>
      </c>
      <c r="C74" s="360" t="s">
        <v>441</v>
      </c>
      <c r="D74" s="360"/>
      <c r="E74" s="360"/>
      <c r="F74" s="360"/>
      <c r="G74" s="360"/>
      <c r="H74" s="360"/>
      <c r="I74" s="360"/>
      <c r="J74" s="284"/>
    </row>
    <row r="75" spans="1:10" x14ac:dyDescent="0.15">
      <c r="A75" s="291"/>
      <c r="B75" s="283"/>
      <c r="C75" s="360"/>
      <c r="D75" s="360"/>
      <c r="E75" s="360"/>
      <c r="F75" s="360"/>
      <c r="G75" s="360"/>
      <c r="H75" s="360"/>
      <c r="I75" s="360"/>
      <c r="J75" s="284"/>
    </row>
    <row r="76" spans="1:10" x14ac:dyDescent="0.15">
      <c r="A76" s="291"/>
      <c r="B76" s="283"/>
      <c r="C76" s="360"/>
      <c r="D76" s="360"/>
      <c r="E76" s="360"/>
      <c r="F76" s="360"/>
      <c r="G76" s="360"/>
      <c r="H76" s="360"/>
      <c r="I76" s="360"/>
      <c r="J76" s="284"/>
    </row>
    <row r="77" spans="1:10" ht="13.5" customHeight="1" x14ac:dyDescent="0.15">
      <c r="B77" s="292" t="s">
        <v>377</v>
      </c>
      <c r="C77" s="353" t="s">
        <v>442</v>
      </c>
      <c r="D77" s="353"/>
      <c r="E77" s="353"/>
      <c r="F77" s="353"/>
      <c r="G77" s="353"/>
      <c r="H77" s="353"/>
      <c r="I77" s="353"/>
      <c r="J77" s="284"/>
    </row>
    <row r="78" spans="1:10" x14ac:dyDescent="0.15">
      <c r="A78" s="291"/>
      <c r="B78" s="293"/>
      <c r="C78" s="353"/>
      <c r="D78" s="353"/>
      <c r="E78" s="353"/>
      <c r="F78" s="353"/>
      <c r="G78" s="353"/>
      <c r="H78" s="353"/>
      <c r="I78" s="353"/>
      <c r="J78" s="284"/>
    </row>
    <row r="79" spans="1:10" ht="21.75" customHeight="1" x14ac:dyDescent="0.15">
      <c r="A79" s="291"/>
      <c r="B79" s="293"/>
      <c r="C79" s="353"/>
      <c r="D79" s="353"/>
      <c r="E79" s="353"/>
      <c r="F79" s="353"/>
      <c r="G79" s="353"/>
      <c r="H79" s="353"/>
      <c r="I79" s="353"/>
      <c r="J79" s="284"/>
    </row>
    <row r="80" spans="1:10" x14ac:dyDescent="0.15">
      <c r="A80" s="361"/>
      <c r="B80" s="361"/>
      <c r="C80" s="361"/>
      <c r="D80" s="361"/>
      <c r="E80" s="361"/>
      <c r="F80" s="361"/>
      <c r="G80" s="361"/>
      <c r="H80" s="361"/>
      <c r="I80" s="281"/>
      <c r="J80" s="281"/>
    </row>
    <row r="81" spans="1:10" ht="13.5" customHeight="1" x14ac:dyDescent="0.15">
      <c r="B81" s="291" t="s">
        <v>376</v>
      </c>
      <c r="C81" s="360" t="s">
        <v>375</v>
      </c>
      <c r="D81" s="360"/>
      <c r="E81" s="360"/>
      <c r="F81" s="360"/>
      <c r="G81" s="360"/>
      <c r="H81" s="360"/>
      <c r="I81" s="360"/>
      <c r="J81" s="284"/>
    </row>
    <row r="82" spans="1:10" x14ac:dyDescent="0.15">
      <c r="A82" s="291"/>
      <c r="B82" s="291"/>
      <c r="C82" s="360"/>
      <c r="D82" s="360"/>
      <c r="E82" s="360"/>
      <c r="F82" s="360"/>
      <c r="G82" s="360"/>
      <c r="H82" s="360"/>
      <c r="I82" s="360"/>
      <c r="J82" s="284"/>
    </row>
    <row r="83" spans="1:10" x14ac:dyDescent="0.15">
      <c r="A83" s="291"/>
      <c r="B83" s="291"/>
      <c r="C83" s="360"/>
      <c r="D83" s="360"/>
      <c r="E83" s="360"/>
      <c r="F83" s="360"/>
      <c r="G83" s="360"/>
      <c r="H83" s="360"/>
      <c r="I83" s="360"/>
      <c r="J83" s="284"/>
    </row>
    <row r="84" spans="1:10" x14ac:dyDescent="0.15">
      <c r="A84" s="291"/>
      <c r="B84" s="291"/>
      <c r="C84" s="291"/>
      <c r="D84" s="291"/>
      <c r="E84" s="291"/>
      <c r="F84" s="291"/>
      <c r="G84" s="291"/>
      <c r="H84" s="291"/>
      <c r="I84" s="291"/>
      <c r="J84" s="291"/>
    </row>
    <row r="85" spans="1:10" ht="13.5" customHeight="1" x14ac:dyDescent="0.15">
      <c r="B85" s="291" t="s">
        <v>374</v>
      </c>
      <c r="C85" s="360" t="s">
        <v>443</v>
      </c>
      <c r="D85" s="360"/>
      <c r="E85" s="360"/>
      <c r="F85" s="360"/>
      <c r="G85" s="360"/>
      <c r="H85" s="360"/>
      <c r="I85" s="360"/>
      <c r="J85" s="284"/>
    </row>
    <row r="86" spans="1:10" x14ac:dyDescent="0.15">
      <c r="A86" s="291"/>
      <c r="B86" s="291"/>
      <c r="C86" s="360"/>
      <c r="D86" s="360"/>
      <c r="E86" s="360"/>
      <c r="F86" s="360"/>
      <c r="G86" s="360"/>
      <c r="H86" s="360"/>
      <c r="I86" s="360"/>
      <c r="J86" s="284"/>
    </row>
    <row r="87" spans="1:10" x14ac:dyDescent="0.15">
      <c r="A87" s="291"/>
      <c r="B87" s="291"/>
      <c r="C87" s="360"/>
      <c r="D87" s="360"/>
      <c r="E87" s="360"/>
      <c r="F87" s="360"/>
      <c r="G87" s="360"/>
      <c r="H87" s="360"/>
      <c r="I87" s="360"/>
      <c r="J87" s="284"/>
    </row>
    <row r="88" spans="1:10" x14ac:dyDescent="0.15">
      <c r="A88" s="267" t="s">
        <v>373</v>
      </c>
      <c r="B88" s="267" t="s">
        <v>373</v>
      </c>
      <c r="C88" s="281"/>
      <c r="D88" s="281"/>
      <c r="E88" s="281"/>
      <c r="F88" s="281"/>
      <c r="G88" s="267" t="s">
        <v>372</v>
      </c>
      <c r="H88" s="281"/>
      <c r="I88" s="281"/>
      <c r="J88" s="281"/>
    </row>
    <row r="89" spans="1:10" x14ac:dyDescent="0.15">
      <c r="A89" s="267" t="s">
        <v>371</v>
      </c>
      <c r="B89" s="267" t="s">
        <v>371</v>
      </c>
      <c r="C89" s="281"/>
      <c r="D89" s="281"/>
      <c r="E89" s="281"/>
      <c r="F89" s="281"/>
      <c r="G89" s="267" t="s">
        <v>370</v>
      </c>
      <c r="H89" s="281"/>
      <c r="I89" s="281"/>
      <c r="J89" s="281"/>
    </row>
    <row r="90" spans="1:10" x14ac:dyDescent="0.15">
      <c r="A90" s="267" t="s">
        <v>369</v>
      </c>
      <c r="B90" s="267" t="s">
        <v>369</v>
      </c>
      <c r="C90" s="281"/>
      <c r="D90" s="281"/>
      <c r="E90" s="281"/>
      <c r="F90" s="281"/>
      <c r="G90" s="267" t="s">
        <v>344</v>
      </c>
      <c r="H90" s="281"/>
      <c r="I90" s="281"/>
      <c r="J90" s="281"/>
    </row>
    <row r="91" spans="1:10" x14ac:dyDescent="0.15">
      <c r="A91" s="267" t="s">
        <v>368</v>
      </c>
      <c r="B91" s="267" t="s">
        <v>368</v>
      </c>
      <c r="E91" s="281"/>
      <c r="F91" s="281"/>
      <c r="G91" s="267" t="s">
        <v>484</v>
      </c>
      <c r="H91" s="281"/>
      <c r="I91" s="281"/>
      <c r="J91" s="281"/>
    </row>
    <row r="92" spans="1:10" x14ac:dyDescent="0.15">
      <c r="A92" s="281"/>
      <c r="B92" s="281"/>
      <c r="C92" s="281"/>
      <c r="D92" s="281"/>
      <c r="E92" s="281"/>
      <c r="F92" s="281"/>
      <c r="G92" s="281"/>
      <c r="H92" s="281"/>
      <c r="I92" s="281"/>
      <c r="J92" s="281"/>
    </row>
    <row r="93" spans="1:10" ht="13.5" customHeight="1" x14ac:dyDescent="0.15">
      <c r="B93" s="291" t="s">
        <v>367</v>
      </c>
      <c r="C93" s="360" t="s">
        <v>366</v>
      </c>
      <c r="D93" s="360"/>
      <c r="E93" s="360"/>
      <c r="F93" s="360"/>
      <c r="G93" s="360"/>
      <c r="H93" s="360"/>
      <c r="I93" s="360"/>
      <c r="J93" s="284"/>
    </row>
    <row r="94" spans="1:10" x14ac:dyDescent="0.15">
      <c r="A94" s="291"/>
      <c r="B94" s="291"/>
      <c r="C94" s="360"/>
      <c r="D94" s="360"/>
      <c r="E94" s="360"/>
      <c r="F94" s="360"/>
      <c r="G94" s="360"/>
      <c r="H94" s="360"/>
      <c r="I94" s="360"/>
      <c r="J94" s="284"/>
    </row>
    <row r="95" spans="1:10" x14ac:dyDescent="0.15">
      <c r="A95" s="291"/>
      <c r="B95" s="291"/>
      <c r="C95" s="360"/>
      <c r="D95" s="360"/>
      <c r="E95" s="360"/>
      <c r="F95" s="360"/>
      <c r="G95" s="360"/>
      <c r="H95" s="360"/>
      <c r="I95" s="360"/>
      <c r="J95" s="284"/>
    </row>
    <row r="96" spans="1:10" x14ac:dyDescent="0.15">
      <c r="A96" s="361"/>
      <c r="B96" s="361"/>
      <c r="C96" s="361"/>
      <c r="D96" s="361"/>
      <c r="E96" s="361"/>
      <c r="F96" s="361"/>
      <c r="G96" s="361"/>
      <c r="H96" s="361"/>
      <c r="I96" s="281"/>
      <c r="J96" s="281"/>
    </row>
    <row r="97" spans="1:10" ht="13.5" customHeight="1" x14ac:dyDescent="0.15">
      <c r="B97" s="291" t="s">
        <v>444</v>
      </c>
      <c r="C97" s="362" t="s">
        <v>445</v>
      </c>
      <c r="D97" s="362"/>
      <c r="E97" s="362"/>
      <c r="F97" s="362"/>
      <c r="G97" s="362"/>
      <c r="H97" s="362"/>
      <c r="I97" s="362"/>
    </row>
    <row r="98" spans="1:10" x14ac:dyDescent="0.15">
      <c r="B98" s="294"/>
      <c r="C98" s="362"/>
      <c r="D98" s="362"/>
      <c r="E98" s="362"/>
      <c r="F98" s="362"/>
      <c r="G98" s="362"/>
      <c r="H98" s="362"/>
      <c r="I98" s="362"/>
    </row>
    <row r="99" spans="1:10" ht="24" customHeight="1" x14ac:dyDescent="0.15">
      <c r="B99" s="294"/>
      <c r="C99" s="362"/>
      <c r="D99" s="362"/>
      <c r="E99" s="362"/>
      <c r="F99" s="362"/>
      <c r="G99" s="362"/>
      <c r="H99" s="362"/>
      <c r="I99" s="362"/>
    </row>
    <row r="100" spans="1:10" x14ac:dyDescent="0.15">
      <c r="A100" s="281"/>
      <c r="B100" s="287"/>
      <c r="C100" s="281"/>
      <c r="D100" s="281"/>
      <c r="E100" s="281"/>
      <c r="F100" s="281"/>
      <c r="G100" s="281"/>
      <c r="H100" s="281"/>
      <c r="I100" s="281"/>
      <c r="J100" s="281"/>
    </row>
    <row r="101" spans="1:10" ht="13.5" customHeight="1" x14ac:dyDescent="0.15">
      <c r="B101" s="291" t="s">
        <v>421</v>
      </c>
      <c r="C101" s="353" t="s">
        <v>446</v>
      </c>
      <c r="D101" s="353"/>
      <c r="E101" s="353"/>
      <c r="F101" s="353"/>
      <c r="G101" s="353"/>
      <c r="H101" s="353"/>
      <c r="I101" s="353"/>
      <c r="J101" s="284"/>
    </row>
    <row r="102" spans="1:10" x14ac:dyDescent="0.15">
      <c r="A102" s="291"/>
      <c r="B102" s="291"/>
      <c r="C102" s="353"/>
      <c r="D102" s="353"/>
      <c r="E102" s="353"/>
      <c r="F102" s="353"/>
      <c r="G102" s="353"/>
      <c r="H102" s="353"/>
      <c r="I102" s="353"/>
      <c r="J102" s="284"/>
    </row>
    <row r="103" spans="1:10" x14ac:dyDescent="0.15">
      <c r="A103" s="267"/>
      <c r="B103" s="267"/>
      <c r="C103" s="267"/>
      <c r="D103" s="267"/>
      <c r="E103" s="267"/>
      <c r="F103" s="267"/>
      <c r="G103" s="267"/>
      <c r="H103" s="267"/>
      <c r="I103" s="267"/>
      <c r="J103" s="267"/>
    </row>
    <row r="104" spans="1:10" ht="13.5" customHeight="1" x14ac:dyDescent="0.15">
      <c r="B104" s="295" t="s">
        <v>423</v>
      </c>
      <c r="C104" s="354" t="s">
        <v>422</v>
      </c>
      <c r="D104" s="354"/>
      <c r="E104" s="354"/>
      <c r="F104" s="354"/>
      <c r="G104" s="354"/>
      <c r="H104" s="354"/>
      <c r="I104" s="354"/>
      <c r="J104" s="296"/>
    </row>
    <row r="105" spans="1:10" x14ac:dyDescent="0.15">
      <c r="A105" s="295"/>
      <c r="B105" s="295"/>
      <c r="C105" s="354"/>
      <c r="D105" s="354"/>
      <c r="E105" s="354"/>
      <c r="F105" s="354"/>
      <c r="G105" s="354"/>
      <c r="H105" s="354"/>
      <c r="I105" s="354"/>
      <c r="J105" s="296"/>
    </row>
    <row r="106" spans="1:10" x14ac:dyDescent="0.15">
      <c r="A106" s="295"/>
      <c r="B106" s="295"/>
      <c r="C106" s="296"/>
      <c r="D106" s="296"/>
      <c r="E106" s="296"/>
      <c r="F106" s="296"/>
      <c r="G106" s="296"/>
      <c r="H106" s="296"/>
      <c r="I106" s="296"/>
      <c r="J106" s="296"/>
    </row>
    <row r="107" spans="1:10" ht="13.5" customHeight="1" x14ac:dyDescent="0.15">
      <c r="A107" s="295"/>
      <c r="B107" s="295" t="s">
        <v>485</v>
      </c>
      <c r="C107" s="354" t="s">
        <v>486</v>
      </c>
      <c r="D107" s="354"/>
      <c r="E107" s="354"/>
      <c r="F107" s="354"/>
      <c r="G107" s="354"/>
      <c r="H107" s="354"/>
      <c r="I107" s="354"/>
      <c r="J107" s="296"/>
    </row>
    <row r="108" spans="1:10" x14ac:dyDescent="0.15">
      <c r="A108" s="295"/>
      <c r="B108" s="295"/>
      <c r="C108" s="354"/>
      <c r="D108" s="354"/>
      <c r="E108" s="354"/>
      <c r="F108" s="354"/>
      <c r="G108" s="354"/>
      <c r="H108" s="354"/>
      <c r="I108" s="354"/>
      <c r="J108" s="296"/>
    </row>
    <row r="109" spans="1:10" ht="32.25" customHeight="1" x14ac:dyDescent="0.15">
      <c r="A109" s="297"/>
      <c r="B109" s="267"/>
      <c r="C109" s="354"/>
      <c r="D109" s="354"/>
      <c r="E109" s="354"/>
      <c r="F109" s="354"/>
      <c r="G109" s="354"/>
      <c r="H109" s="354"/>
      <c r="I109" s="354"/>
      <c r="J109" s="267"/>
    </row>
    <row r="110" spans="1:10" x14ac:dyDescent="0.15">
      <c r="A110" s="297"/>
      <c r="B110" s="267"/>
      <c r="C110" s="298" t="s">
        <v>390</v>
      </c>
      <c r="D110" s="267" t="s">
        <v>487</v>
      </c>
      <c r="E110" s="267"/>
      <c r="F110" s="267"/>
      <c r="G110" s="267" t="s">
        <v>488</v>
      </c>
      <c r="H110" s="267"/>
      <c r="I110" s="267"/>
      <c r="J110" s="267"/>
    </row>
    <row r="111" spans="1:10" x14ac:dyDescent="0.15">
      <c r="A111" s="297"/>
      <c r="B111" s="267"/>
      <c r="C111" s="298" t="s">
        <v>489</v>
      </c>
      <c r="D111" s="267" t="s">
        <v>490</v>
      </c>
      <c r="E111" s="267"/>
      <c r="F111" s="267"/>
      <c r="G111" s="267" t="s">
        <v>491</v>
      </c>
      <c r="H111" s="267"/>
      <c r="I111" s="267"/>
      <c r="J111" s="267"/>
    </row>
    <row r="112" spans="1:10" x14ac:dyDescent="0.15">
      <c r="A112" s="297"/>
      <c r="B112" s="267"/>
      <c r="C112" s="298" t="s">
        <v>492</v>
      </c>
      <c r="D112" s="267" t="s">
        <v>493</v>
      </c>
      <c r="E112" s="267"/>
      <c r="F112" s="267"/>
      <c r="G112" s="267" t="s">
        <v>494</v>
      </c>
      <c r="H112" s="267"/>
      <c r="I112" s="267"/>
      <c r="J112" s="267"/>
    </row>
    <row r="113" spans="1:10" x14ac:dyDescent="0.15">
      <c r="A113" s="297"/>
      <c r="B113" s="267"/>
      <c r="C113" s="298" t="s">
        <v>495</v>
      </c>
      <c r="D113" s="267" t="s">
        <v>496</v>
      </c>
      <c r="E113" s="267"/>
      <c r="F113" s="267"/>
      <c r="G113" s="267" t="s">
        <v>497</v>
      </c>
      <c r="H113" s="267"/>
      <c r="I113" s="267"/>
      <c r="J113" s="267"/>
    </row>
    <row r="114" spans="1:10" x14ac:dyDescent="0.15">
      <c r="A114" s="297"/>
      <c r="B114" s="267"/>
      <c r="C114" s="267"/>
      <c r="D114" s="267"/>
      <c r="E114" s="267"/>
      <c r="F114" s="267"/>
      <c r="G114" s="267"/>
      <c r="H114" s="267"/>
      <c r="I114" s="267"/>
      <c r="J114" s="267"/>
    </row>
    <row r="115" spans="1:10" x14ac:dyDescent="0.15">
      <c r="B115" s="267" t="s">
        <v>498</v>
      </c>
      <c r="C115" s="355" t="s">
        <v>424</v>
      </c>
      <c r="D115" s="355"/>
      <c r="E115" s="355"/>
      <c r="F115" s="355"/>
      <c r="G115" s="355"/>
      <c r="H115" s="355"/>
      <c r="I115" s="355"/>
      <c r="J115" s="267"/>
    </row>
    <row r="116" spans="1:10" x14ac:dyDescent="0.15">
      <c r="A116" s="297"/>
      <c r="B116" s="267"/>
      <c r="C116" s="267"/>
      <c r="D116" s="267"/>
      <c r="E116" s="267"/>
      <c r="F116" s="267"/>
      <c r="G116" s="267"/>
      <c r="H116" s="267"/>
      <c r="I116" s="267"/>
      <c r="J116" s="267"/>
    </row>
    <row r="117" spans="1:10" x14ac:dyDescent="0.15">
      <c r="A117" s="267"/>
      <c r="B117" s="297" t="s">
        <v>499</v>
      </c>
      <c r="C117" s="356" t="s">
        <v>425</v>
      </c>
      <c r="D117" s="356"/>
      <c r="E117" s="356"/>
      <c r="F117" s="356"/>
      <c r="G117" s="356"/>
      <c r="H117" s="356"/>
      <c r="I117" s="356"/>
      <c r="J117" s="267"/>
    </row>
    <row r="118" spans="1:10" x14ac:dyDescent="0.15">
      <c r="A118" s="267"/>
      <c r="B118" s="267"/>
      <c r="C118" s="267"/>
      <c r="D118" s="267"/>
      <c r="E118" s="267"/>
      <c r="F118" s="267"/>
      <c r="G118" s="267"/>
      <c r="H118" s="267"/>
      <c r="I118" s="267"/>
      <c r="J118" s="267"/>
    </row>
    <row r="119" spans="1:10" x14ac:dyDescent="0.15">
      <c r="A119" s="260" t="s">
        <v>473</v>
      </c>
      <c r="B119" s="267"/>
      <c r="C119" s="267"/>
      <c r="D119" s="267"/>
      <c r="E119" s="267"/>
      <c r="F119" s="267"/>
      <c r="G119" s="267"/>
      <c r="H119" s="267"/>
      <c r="I119" s="267"/>
      <c r="J119" s="236"/>
    </row>
    <row r="120" spans="1:10" x14ac:dyDescent="0.15">
      <c r="A120" s="236" t="s">
        <v>155</v>
      </c>
      <c r="B120" s="357" t="s">
        <v>222</v>
      </c>
      <c r="C120" s="357"/>
      <c r="D120" s="358"/>
      <c r="E120" s="358"/>
      <c r="F120" s="358"/>
      <c r="G120" s="358"/>
      <c r="H120" s="236"/>
      <c r="I120" s="236"/>
      <c r="J120" s="236"/>
    </row>
    <row r="121" spans="1:10" x14ac:dyDescent="0.15">
      <c r="A121" s="236"/>
      <c r="B121" s="352"/>
      <c r="C121" s="352"/>
      <c r="D121" s="359"/>
      <c r="E121" s="359"/>
      <c r="F121" s="359"/>
      <c r="G121" s="359"/>
      <c r="H121" s="236"/>
      <c r="I121" s="236"/>
      <c r="J121" s="236"/>
    </row>
    <row r="122" spans="1:10" x14ac:dyDescent="0.15">
      <c r="B122" s="351" t="s">
        <v>223</v>
      </c>
      <c r="C122" s="351"/>
      <c r="D122" s="351"/>
      <c r="E122" s="351"/>
      <c r="F122" s="351"/>
      <c r="G122" s="351" t="s">
        <v>160</v>
      </c>
      <c r="H122" s="236"/>
      <c r="J122" s="236"/>
    </row>
    <row r="123" spans="1:10" x14ac:dyDescent="0.15">
      <c r="A123" s="236" t="s">
        <v>156</v>
      </c>
      <c r="B123" s="352"/>
      <c r="C123" s="352"/>
      <c r="D123" s="352"/>
      <c r="E123" s="352"/>
      <c r="F123" s="352"/>
      <c r="G123" s="352"/>
      <c r="H123" s="236"/>
      <c r="I123" s="236"/>
    </row>
    <row r="124" spans="1:10" x14ac:dyDescent="0.15">
      <c r="A124" s="236"/>
      <c r="B124" s="294"/>
      <c r="C124" s="294"/>
      <c r="D124" s="294"/>
      <c r="E124" s="294"/>
      <c r="F124" s="294"/>
      <c r="G124" s="294"/>
      <c r="H124" s="294"/>
      <c r="I124" s="294"/>
      <c r="J124" s="236"/>
    </row>
    <row r="128" spans="1:10" ht="13.5" customHeight="1" x14ac:dyDescent="0.15"/>
  </sheetData>
  <mergeCells count="50">
    <mergeCell ref="A12:I12"/>
    <mergeCell ref="H4:I4"/>
    <mergeCell ref="A5:D5"/>
    <mergeCell ref="A7:H7"/>
    <mergeCell ref="I7:I11"/>
    <mergeCell ref="A9:H10"/>
    <mergeCell ref="C34:H36"/>
    <mergeCell ref="C14:F14"/>
    <mergeCell ref="C15:F15"/>
    <mergeCell ref="C17:F17"/>
    <mergeCell ref="G17:I17"/>
    <mergeCell ref="D21:E21"/>
    <mergeCell ref="C13:G13"/>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BA36A7C6-9351-4595-9560-A09CB582C7CE}">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35" sqref="B35:F35"/>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50"/>
      <c r="B1" s="8"/>
      <c r="C1" s="8"/>
      <c r="D1" s="8"/>
      <c r="E1" s="8"/>
      <c r="F1" s="9" t="s">
        <v>470</v>
      </c>
      <c r="G1" s="8"/>
    </row>
    <row r="2" spans="1:7" ht="18.75" x14ac:dyDescent="0.15">
      <c r="A2" s="390" t="s">
        <v>50</v>
      </c>
      <c r="B2" s="390"/>
      <c r="C2" s="390"/>
      <c r="D2" s="390"/>
      <c r="E2" s="390"/>
      <c r="F2" s="390"/>
    </row>
    <row r="3" spans="1:7" ht="10.5" customHeight="1" x14ac:dyDescent="0.15">
      <c r="A3" s="10"/>
      <c r="B3" s="10"/>
      <c r="C3" s="10"/>
      <c r="D3" s="10"/>
      <c r="E3" s="10"/>
      <c r="F3" s="10"/>
    </row>
    <row r="4" spans="1:7" ht="18.75" x14ac:dyDescent="0.15">
      <c r="A4" s="10"/>
      <c r="B4" s="410" t="s">
        <v>517</v>
      </c>
      <c r="C4" s="332"/>
      <c r="D4" s="332"/>
      <c r="E4" s="332"/>
      <c r="F4" s="332"/>
    </row>
    <row r="5" spans="1:7" ht="14.25" thickBot="1" x14ac:dyDescent="0.2">
      <c r="A5" s="391" t="s">
        <v>194</v>
      </c>
      <c r="B5" s="391"/>
      <c r="C5" s="391"/>
      <c r="D5" s="391"/>
      <c r="E5" s="391"/>
      <c r="F5" s="391"/>
    </row>
    <row r="6" spans="1:7" ht="19.5" customHeight="1" x14ac:dyDescent="0.15">
      <c r="A6" s="392" t="s">
        <v>51</v>
      </c>
      <c r="B6" s="393"/>
      <c r="C6" s="15" t="s">
        <v>1</v>
      </c>
      <c r="D6" s="15" t="s">
        <v>52</v>
      </c>
      <c r="E6" s="15" t="s">
        <v>54</v>
      </c>
      <c r="F6" s="46" t="s">
        <v>5</v>
      </c>
    </row>
    <row r="7" spans="1:7" ht="19.5" customHeight="1" x14ac:dyDescent="0.15">
      <c r="A7" s="384" t="s">
        <v>81</v>
      </c>
      <c r="B7" s="336"/>
      <c r="C7" s="25"/>
      <c r="D7" s="25"/>
      <c r="E7" s="32"/>
      <c r="F7" s="47"/>
    </row>
    <row r="8" spans="1:7" ht="19.5" customHeight="1" x14ac:dyDescent="0.15">
      <c r="A8" s="48">
        <v>1</v>
      </c>
      <c r="B8" s="34" t="s">
        <v>83</v>
      </c>
      <c r="C8" s="26"/>
      <c r="D8" s="26"/>
      <c r="E8" s="26">
        <f t="shared" ref="E8:E15" si="0">C8-D8</f>
        <v>0</v>
      </c>
      <c r="F8" s="49"/>
    </row>
    <row r="9" spans="1:7" ht="19.5" customHeight="1" x14ac:dyDescent="0.15">
      <c r="A9" s="48">
        <v>2</v>
      </c>
      <c r="B9" s="34" t="s">
        <v>85</v>
      </c>
      <c r="C9" s="26"/>
      <c r="D9" s="26"/>
      <c r="E9" s="26">
        <f t="shared" si="0"/>
        <v>0</v>
      </c>
      <c r="F9" s="49"/>
    </row>
    <row r="10" spans="1:7" ht="19.5" customHeight="1" x14ac:dyDescent="0.15">
      <c r="A10" s="48">
        <v>3</v>
      </c>
      <c r="B10" s="34" t="s">
        <v>84</v>
      </c>
      <c r="C10" s="26"/>
      <c r="D10" s="26"/>
      <c r="E10" s="26">
        <f t="shared" si="0"/>
        <v>0</v>
      </c>
      <c r="F10" s="49"/>
    </row>
    <row r="11" spans="1:7" ht="19.5" customHeight="1" x14ac:dyDescent="0.15">
      <c r="A11" s="48">
        <v>4</v>
      </c>
      <c r="B11" s="34" t="s">
        <v>86</v>
      </c>
      <c r="C11" s="26"/>
      <c r="D11" s="26"/>
      <c r="E11" s="26">
        <f t="shared" si="0"/>
        <v>0</v>
      </c>
      <c r="F11" s="49"/>
    </row>
    <row r="12" spans="1:7" ht="19.5" customHeight="1" x14ac:dyDescent="0.15">
      <c r="A12" s="48">
        <v>5</v>
      </c>
      <c r="B12" s="34" t="s">
        <v>87</v>
      </c>
      <c r="C12" s="26"/>
      <c r="D12" s="26"/>
      <c r="E12" s="26">
        <f t="shared" si="0"/>
        <v>0</v>
      </c>
      <c r="F12" s="49"/>
    </row>
    <row r="13" spans="1:7" ht="19.5" customHeight="1" x14ac:dyDescent="0.15">
      <c r="A13" s="48">
        <v>6</v>
      </c>
      <c r="B13" s="34" t="s">
        <v>88</v>
      </c>
      <c r="C13" s="26"/>
      <c r="D13" s="26"/>
      <c r="E13" s="26">
        <f t="shared" si="0"/>
        <v>0</v>
      </c>
      <c r="F13" s="49"/>
    </row>
    <row r="14" spans="1:7" ht="19.5" customHeight="1" x14ac:dyDescent="0.15">
      <c r="A14" s="48">
        <v>7</v>
      </c>
      <c r="B14" s="34" t="s">
        <v>103</v>
      </c>
      <c r="C14" s="26">
        <v>300000</v>
      </c>
      <c r="D14" s="26">
        <v>300000</v>
      </c>
      <c r="E14" s="26">
        <f t="shared" si="0"/>
        <v>0</v>
      </c>
      <c r="F14" s="49"/>
    </row>
    <row r="15" spans="1:7" ht="19.5" customHeight="1" x14ac:dyDescent="0.15">
      <c r="A15" s="48">
        <v>8</v>
      </c>
      <c r="B15" s="34" t="s">
        <v>89</v>
      </c>
      <c r="C15" s="69">
        <v>0</v>
      </c>
      <c r="D15" s="26"/>
      <c r="E15" s="26">
        <f t="shared" si="0"/>
        <v>0</v>
      </c>
      <c r="F15" s="49"/>
    </row>
    <row r="16" spans="1:7" ht="19.5" customHeight="1" x14ac:dyDescent="0.15">
      <c r="A16" s="384" t="s">
        <v>104</v>
      </c>
      <c r="B16" s="337"/>
      <c r="C16" s="37">
        <f>SUM(C8:C15)</f>
        <v>300000</v>
      </c>
      <c r="D16" s="37">
        <f>SUM(D8:D15)</f>
        <v>300000</v>
      </c>
      <c r="E16" s="37">
        <f>SUM(E8:E15)</f>
        <v>0</v>
      </c>
      <c r="F16" s="50"/>
    </row>
    <row r="17" spans="1:6" ht="19.5" customHeight="1" x14ac:dyDescent="0.15">
      <c r="A17" s="384" t="s">
        <v>478</v>
      </c>
      <c r="B17" s="336"/>
      <c r="C17" s="25"/>
      <c r="D17" s="25"/>
      <c r="E17" s="25"/>
      <c r="F17" s="47"/>
    </row>
    <row r="18" spans="1:6" ht="19.5" customHeight="1" x14ac:dyDescent="0.15">
      <c r="A18" s="48">
        <v>1</v>
      </c>
      <c r="B18" s="34" t="s">
        <v>6</v>
      </c>
      <c r="C18" s="26">
        <v>46492</v>
      </c>
      <c r="D18" s="26">
        <v>40892</v>
      </c>
      <c r="E18" s="26">
        <f t="shared" ref="E18:E30" si="1">C18-D18</f>
        <v>5600</v>
      </c>
      <c r="F18" s="49"/>
    </row>
    <row r="19" spans="1:6" ht="19.5" customHeight="1" x14ac:dyDescent="0.15">
      <c r="A19" s="48">
        <v>2</v>
      </c>
      <c r="B19" s="34" t="s">
        <v>181</v>
      </c>
      <c r="C19" s="26">
        <v>190007</v>
      </c>
      <c r="D19" s="26">
        <v>190007</v>
      </c>
      <c r="E19" s="26">
        <f t="shared" si="1"/>
        <v>0</v>
      </c>
      <c r="F19" s="49"/>
    </row>
    <row r="20" spans="1:6" ht="19.5" customHeight="1" x14ac:dyDescent="0.15">
      <c r="A20" s="48">
        <v>3</v>
      </c>
      <c r="B20" s="34" t="s">
        <v>7</v>
      </c>
      <c r="C20" s="26">
        <v>0</v>
      </c>
      <c r="D20" s="26">
        <v>0</v>
      </c>
      <c r="E20" s="26">
        <f t="shared" si="1"/>
        <v>0</v>
      </c>
      <c r="F20" s="49"/>
    </row>
    <row r="21" spans="1:6" ht="19.5" customHeight="1" x14ac:dyDescent="0.15">
      <c r="A21" s="48">
        <v>4</v>
      </c>
      <c r="B21" s="34" t="s">
        <v>8</v>
      </c>
      <c r="C21" s="26">
        <v>11137</v>
      </c>
      <c r="D21" s="26">
        <v>11021</v>
      </c>
      <c r="E21" s="26">
        <f t="shared" si="1"/>
        <v>116</v>
      </c>
      <c r="F21" s="49"/>
    </row>
    <row r="22" spans="1:6" ht="19.5" customHeight="1" x14ac:dyDescent="0.15">
      <c r="A22" s="146">
        <v>5</v>
      </c>
      <c r="B22" s="34" t="s">
        <v>9</v>
      </c>
      <c r="C22" s="26">
        <v>22000</v>
      </c>
      <c r="D22" s="26">
        <v>22000</v>
      </c>
      <c r="E22" s="26">
        <f t="shared" si="1"/>
        <v>0</v>
      </c>
      <c r="F22" s="49"/>
    </row>
    <row r="23" spans="1:6" ht="19.5" customHeight="1" x14ac:dyDescent="0.15">
      <c r="A23" s="146">
        <v>6</v>
      </c>
      <c r="B23" s="34" t="s">
        <v>10</v>
      </c>
      <c r="C23" s="26">
        <v>0</v>
      </c>
      <c r="D23" s="26">
        <v>0</v>
      </c>
      <c r="E23" s="26">
        <f t="shared" si="1"/>
        <v>0</v>
      </c>
      <c r="F23" s="49"/>
    </row>
    <row r="24" spans="1:6" ht="19.5" customHeight="1" x14ac:dyDescent="0.15">
      <c r="A24" s="146">
        <v>7</v>
      </c>
      <c r="B24" s="34" t="s">
        <v>11</v>
      </c>
      <c r="C24" s="26">
        <v>0</v>
      </c>
      <c r="D24" s="26">
        <v>0</v>
      </c>
      <c r="E24" s="26">
        <f t="shared" si="1"/>
        <v>0</v>
      </c>
      <c r="F24" s="49"/>
    </row>
    <row r="25" spans="1:6" ht="19.5" customHeight="1" x14ac:dyDescent="0.15">
      <c r="A25" s="146">
        <v>8</v>
      </c>
      <c r="B25" s="34" t="s">
        <v>12</v>
      </c>
      <c r="C25" s="26">
        <v>0</v>
      </c>
      <c r="D25" s="26">
        <v>0</v>
      </c>
      <c r="E25" s="26">
        <f t="shared" si="1"/>
        <v>0</v>
      </c>
      <c r="F25" s="49"/>
    </row>
    <row r="26" spans="1:6" ht="19.5" customHeight="1" x14ac:dyDescent="0.15">
      <c r="A26" s="146">
        <v>9</v>
      </c>
      <c r="B26" s="34" t="s">
        <v>13</v>
      </c>
      <c r="C26" s="26">
        <v>0</v>
      </c>
      <c r="D26" s="26">
        <v>0</v>
      </c>
      <c r="E26" s="26">
        <f t="shared" si="1"/>
        <v>0</v>
      </c>
      <c r="F26" s="49"/>
    </row>
    <row r="27" spans="1:6" ht="19.5" customHeight="1" x14ac:dyDescent="0.15">
      <c r="A27" s="146">
        <v>10</v>
      </c>
      <c r="B27" s="34" t="s">
        <v>14</v>
      </c>
      <c r="C27" s="26">
        <v>0</v>
      </c>
      <c r="D27" s="26">
        <v>0</v>
      </c>
      <c r="E27" s="26">
        <f t="shared" si="1"/>
        <v>0</v>
      </c>
      <c r="F27" s="49"/>
    </row>
    <row r="28" spans="1:6" ht="19.5" customHeight="1" x14ac:dyDescent="0.15">
      <c r="A28" s="146">
        <v>11</v>
      </c>
      <c r="B28" s="34" t="s">
        <v>15</v>
      </c>
      <c r="C28" s="26">
        <v>9500</v>
      </c>
      <c r="D28" s="26">
        <v>0</v>
      </c>
      <c r="E28" s="26">
        <f t="shared" si="1"/>
        <v>9500</v>
      </c>
      <c r="F28" s="49"/>
    </row>
    <row r="29" spans="1:6" ht="19.5" customHeight="1" x14ac:dyDescent="0.15">
      <c r="A29" s="146">
        <v>12</v>
      </c>
      <c r="B29" s="34" t="s">
        <v>16</v>
      </c>
      <c r="C29" s="26">
        <v>0</v>
      </c>
      <c r="D29" s="26">
        <v>0</v>
      </c>
      <c r="E29" s="26">
        <f t="shared" si="1"/>
        <v>0</v>
      </c>
      <c r="F29" s="49"/>
    </row>
    <row r="30" spans="1:6" ht="19.5" customHeight="1" x14ac:dyDescent="0.15">
      <c r="A30" s="146">
        <v>13</v>
      </c>
      <c r="B30" s="34" t="s">
        <v>17</v>
      </c>
      <c r="C30" s="26">
        <v>13674</v>
      </c>
      <c r="D30" s="26">
        <v>13674</v>
      </c>
      <c r="E30" s="26">
        <f t="shared" si="1"/>
        <v>0</v>
      </c>
      <c r="F30" s="49"/>
    </row>
    <row r="31" spans="1:6" ht="19.5" customHeight="1" x14ac:dyDescent="0.15">
      <c r="A31" s="146">
        <v>14</v>
      </c>
      <c r="B31" s="34" t="s">
        <v>18</v>
      </c>
      <c r="C31" s="26">
        <v>7190</v>
      </c>
      <c r="D31" s="51"/>
      <c r="E31" s="26">
        <f>C31</f>
        <v>7190</v>
      </c>
      <c r="F31" s="49"/>
    </row>
    <row r="32" spans="1:6" ht="19.5" customHeight="1" x14ac:dyDescent="0.15">
      <c r="A32" s="384" t="s">
        <v>105</v>
      </c>
      <c r="B32" s="337"/>
      <c r="C32" s="26">
        <f>SUM(C18:C31)</f>
        <v>300000</v>
      </c>
      <c r="D32" s="26">
        <f>SUM(D18:D30)</f>
        <v>277594</v>
      </c>
      <c r="E32" s="26">
        <f>SUM(E18:E31)</f>
        <v>22406</v>
      </c>
      <c r="F32" s="49"/>
    </row>
    <row r="33" spans="1:6" ht="19.5" customHeight="1" thickBot="1" x14ac:dyDescent="0.2">
      <c r="A33" s="385" t="s">
        <v>55</v>
      </c>
      <c r="B33" s="386"/>
      <c r="C33" s="52"/>
      <c r="D33" s="53">
        <f>D16-D32</f>
        <v>22406</v>
      </c>
      <c r="E33" s="52"/>
      <c r="F33" s="54"/>
    </row>
    <row r="34" spans="1:6" x14ac:dyDescent="0.15">
      <c r="A34" s="387"/>
      <c r="B34" s="387"/>
      <c r="C34" s="387"/>
      <c r="D34" s="387"/>
      <c r="E34" s="387"/>
      <c r="F34" s="387"/>
    </row>
    <row r="35" spans="1:6" ht="18" customHeight="1" x14ac:dyDescent="0.15">
      <c r="A35" s="388"/>
      <c r="B35" s="389" t="s">
        <v>549</v>
      </c>
      <c r="C35" s="389"/>
      <c r="D35" s="389"/>
      <c r="E35" s="389"/>
      <c r="F35" s="389"/>
    </row>
    <row r="36" spans="1:6" ht="17.25" customHeight="1" x14ac:dyDescent="0.15">
      <c r="A36" s="388"/>
      <c r="B36" s="389"/>
      <c r="C36" s="389"/>
      <c r="D36" s="389"/>
      <c r="E36" s="389"/>
      <c r="F36" s="389"/>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58"/>
  <sheetViews>
    <sheetView tabSelected="1" view="pageBreakPreview" topLeftCell="A45" zoomScaleNormal="100" zoomScaleSheetLayoutView="100" workbookViewId="0">
      <selection activeCell="M52" sqref="M5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50"/>
      <c r="B1" s="8"/>
      <c r="C1" s="8"/>
      <c r="D1" s="333" t="s">
        <v>285</v>
      </c>
      <c r="E1" s="333"/>
      <c r="F1" s="333"/>
      <c r="G1" s="333"/>
      <c r="H1" s="333"/>
      <c r="I1" s="333"/>
      <c r="J1" s="333"/>
      <c r="K1" s="8"/>
    </row>
    <row r="2" spans="1:11" x14ac:dyDescent="0.15">
      <c r="A2" s="8"/>
      <c r="B2" s="8"/>
      <c r="C2" s="8"/>
      <c r="D2" s="410" t="s">
        <v>517</v>
      </c>
      <c r="E2" s="332"/>
      <c r="F2" s="332"/>
      <c r="G2" s="332"/>
      <c r="H2" s="332"/>
      <c r="I2" s="332"/>
      <c r="J2" s="9"/>
      <c r="K2" s="8"/>
    </row>
    <row r="3" spans="1:11" x14ac:dyDescent="0.15">
      <c r="A3" s="8"/>
      <c r="B3" s="8"/>
      <c r="C3" s="8"/>
      <c r="D3" s="9"/>
      <c r="E3" s="9"/>
      <c r="F3" s="9"/>
      <c r="G3" s="9"/>
      <c r="H3" s="9"/>
      <c r="I3" s="9"/>
      <c r="J3" s="9"/>
      <c r="K3" s="8"/>
    </row>
    <row r="4" spans="1:11" x14ac:dyDescent="0.15">
      <c r="A4" s="334" t="s">
        <v>101</v>
      </c>
      <c r="B4" s="334"/>
      <c r="C4" s="334"/>
      <c r="D4" s="334"/>
      <c r="E4" s="24" t="s">
        <v>56</v>
      </c>
      <c r="F4" s="8"/>
      <c r="G4" s="8"/>
      <c r="H4" s="8"/>
      <c r="I4" s="394" t="s">
        <v>22</v>
      </c>
      <c r="J4" s="394"/>
      <c r="K4" s="8"/>
    </row>
    <row r="5" spans="1:11" ht="30" customHeight="1" x14ac:dyDescent="0.15">
      <c r="A5" s="335" t="s">
        <v>23</v>
      </c>
      <c r="B5" s="336"/>
      <c r="C5" s="336"/>
      <c r="D5" s="337"/>
      <c r="E5" s="338" t="s">
        <v>25</v>
      </c>
      <c r="F5" s="337"/>
      <c r="G5" s="12" t="s">
        <v>1</v>
      </c>
      <c r="H5" s="12" t="s">
        <v>52</v>
      </c>
      <c r="I5" s="55" t="s">
        <v>58</v>
      </c>
      <c r="J5" s="55" t="s">
        <v>27</v>
      </c>
      <c r="K5" s="8"/>
    </row>
    <row r="6" spans="1:11" ht="30" customHeight="1" x14ac:dyDescent="0.15">
      <c r="A6" s="13" t="s">
        <v>28</v>
      </c>
      <c r="B6" s="23">
        <v>7</v>
      </c>
      <c r="C6" s="23" t="s">
        <v>176</v>
      </c>
      <c r="D6" s="18"/>
      <c r="E6" s="339" t="s">
        <v>518</v>
      </c>
      <c r="F6" s="340"/>
      <c r="G6" s="39">
        <v>300000</v>
      </c>
      <c r="H6" s="39">
        <v>300000</v>
      </c>
      <c r="I6" s="39">
        <f>G6-H6</f>
        <v>0</v>
      </c>
      <c r="J6" s="18"/>
      <c r="K6" s="8"/>
    </row>
    <row r="7" spans="1:11" ht="30" hidden="1" customHeight="1" x14ac:dyDescent="0.15">
      <c r="A7" s="13" t="s">
        <v>28</v>
      </c>
      <c r="B7" s="23"/>
      <c r="C7" s="23" t="s">
        <v>176</v>
      </c>
      <c r="D7" s="18"/>
      <c r="E7" s="339"/>
      <c r="F7" s="340"/>
      <c r="G7" s="39"/>
      <c r="H7" s="39"/>
      <c r="I7" s="39">
        <f>G7-H7</f>
        <v>0</v>
      </c>
      <c r="J7" s="18"/>
      <c r="K7" s="8"/>
    </row>
    <row r="8" spans="1:11" ht="30" hidden="1" customHeight="1" x14ac:dyDescent="0.15">
      <c r="A8" s="13" t="s">
        <v>28</v>
      </c>
      <c r="B8" s="23"/>
      <c r="C8" s="23" t="s">
        <v>176</v>
      </c>
      <c r="D8" s="18"/>
      <c r="E8" s="339"/>
      <c r="F8" s="340"/>
      <c r="G8" s="39"/>
      <c r="H8" s="39"/>
      <c r="I8" s="39">
        <f>G8-H8</f>
        <v>0</v>
      </c>
      <c r="J8" s="18"/>
      <c r="K8" s="8"/>
    </row>
    <row r="9" spans="1:11" ht="30" hidden="1" customHeight="1" x14ac:dyDescent="0.15">
      <c r="A9" s="13" t="s">
        <v>28</v>
      </c>
      <c r="B9" s="23"/>
      <c r="C9" s="23" t="s">
        <v>176</v>
      </c>
      <c r="D9" s="18"/>
      <c r="E9" s="339"/>
      <c r="F9" s="340"/>
      <c r="G9" s="39"/>
      <c r="H9" s="39"/>
      <c r="I9" s="39">
        <f>G9-H9</f>
        <v>0</v>
      </c>
      <c r="J9" s="18"/>
      <c r="K9" s="8"/>
    </row>
    <row r="10" spans="1:11" ht="30" customHeight="1" x14ac:dyDescent="0.15">
      <c r="A10" s="335" t="s">
        <v>30</v>
      </c>
      <c r="B10" s="336"/>
      <c r="C10" s="336"/>
      <c r="D10" s="336"/>
      <c r="E10" s="336"/>
      <c r="F10" s="337"/>
      <c r="G10" s="39">
        <f>SUM(G6:G9)</f>
        <v>300000</v>
      </c>
      <c r="H10" s="39">
        <f>SUM(H6:H9)</f>
        <v>300000</v>
      </c>
      <c r="I10" s="39">
        <f>SUM(I6:I9)</f>
        <v>0</v>
      </c>
      <c r="J10" s="18"/>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33"/>
      <c r="E13" s="333"/>
      <c r="F13" s="333"/>
      <c r="G13" s="333"/>
      <c r="H13" s="333"/>
      <c r="I13" s="333"/>
      <c r="J13" s="333"/>
      <c r="K13" s="8"/>
    </row>
    <row r="14" spans="1:11" ht="17.100000000000001" customHeight="1" x14ac:dyDescent="0.15">
      <c r="A14" s="334" t="s">
        <v>102</v>
      </c>
      <c r="B14" s="334"/>
      <c r="C14" s="334"/>
      <c r="D14" s="334"/>
      <c r="E14" s="24" t="s">
        <v>59</v>
      </c>
      <c r="F14" s="8"/>
      <c r="G14" s="8"/>
      <c r="H14" s="8"/>
      <c r="I14" s="394" t="s">
        <v>22</v>
      </c>
      <c r="J14" s="394"/>
      <c r="K14" s="8"/>
    </row>
    <row r="15" spans="1:11" ht="30" customHeight="1" x14ac:dyDescent="0.15">
      <c r="A15" s="335" t="s">
        <v>23</v>
      </c>
      <c r="B15" s="336"/>
      <c r="C15" s="336"/>
      <c r="D15" s="337"/>
      <c r="E15" s="12" t="s">
        <v>32</v>
      </c>
      <c r="F15" s="12" t="s">
        <v>34</v>
      </c>
      <c r="G15" s="12" t="s">
        <v>1</v>
      </c>
      <c r="H15" s="12" t="s">
        <v>52</v>
      </c>
      <c r="I15" s="55" t="s">
        <v>54</v>
      </c>
      <c r="J15" s="55" t="s">
        <v>27</v>
      </c>
      <c r="K15" s="8"/>
    </row>
    <row r="16" spans="1:11" ht="30" customHeight="1" x14ac:dyDescent="0.15">
      <c r="A16" s="40" t="s">
        <v>28</v>
      </c>
      <c r="B16" s="24">
        <v>1</v>
      </c>
      <c r="C16" s="8" t="s">
        <v>176</v>
      </c>
      <c r="D16" s="14" t="s">
        <v>541</v>
      </c>
      <c r="E16" s="18" t="s">
        <v>542</v>
      </c>
      <c r="F16" s="414" t="s">
        <v>543</v>
      </c>
      <c r="G16" s="26">
        <v>13080</v>
      </c>
      <c r="H16" s="26">
        <v>7480</v>
      </c>
      <c r="I16" s="26">
        <f>G16-H16</f>
        <v>5600</v>
      </c>
      <c r="J16" s="417">
        <v>1</v>
      </c>
      <c r="K16" s="8"/>
    </row>
    <row r="17" spans="1:11" ht="30" customHeight="1" x14ac:dyDescent="0.15">
      <c r="A17" s="16"/>
      <c r="B17" s="8"/>
      <c r="C17" s="8"/>
      <c r="D17" s="14"/>
      <c r="E17" s="18" t="s">
        <v>542</v>
      </c>
      <c r="F17" s="18" t="s">
        <v>544</v>
      </c>
      <c r="G17" s="26">
        <v>6000</v>
      </c>
      <c r="H17" s="26">
        <v>6000</v>
      </c>
      <c r="I17" s="26">
        <f t="shared" ref="I17:I20" si="0">G17-H17</f>
        <v>0</v>
      </c>
      <c r="J17" s="417">
        <v>2</v>
      </c>
      <c r="K17" s="8"/>
    </row>
    <row r="18" spans="1:11" ht="30" customHeight="1" x14ac:dyDescent="0.15">
      <c r="A18" s="16"/>
      <c r="B18" s="8"/>
      <c r="C18" s="8"/>
      <c r="D18" s="14"/>
      <c r="E18" s="18" t="s">
        <v>542</v>
      </c>
      <c r="F18" s="14" t="s">
        <v>545</v>
      </c>
      <c r="G18" s="26">
        <v>10978</v>
      </c>
      <c r="H18" s="412">
        <v>10978</v>
      </c>
      <c r="I18" s="26">
        <f t="shared" si="0"/>
        <v>0</v>
      </c>
      <c r="J18" s="417">
        <v>3</v>
      </c>
      <c r="K18" s="8"/>
    </row>
    <row r="19" spans="1:11" ht="30" customHeight="1" x14ac:dyDescent="0.15">
      <c r="A19" s="16"/>
      <c r="B19" s="8"/>
      <c r="C19" s="8"/>
      <c r="D19" s="14"/>
      <c r="E19" s="18" t="s">
        <v>542</v>
      </c>
      <c r="F19" s="411" t="s">
        <v>546</v>
      </c>
      <c r="G19" s="26">
        <v>8756</v>
      </c>
      <c r="H19" s="412">
        <v>8756</v>
      </c>
      <c r="I19" s="26">
        <f t="shared" si="0"/>
        <v>0</v>
      </c>
      <c r="J19" s="417">
        <v>3</v>
      </c>
      <c r="K19" s="8"/>
    </row>
    <row r="20" spans="1:11" ht="30" customHeight="1" x14ac:dyDescent="0.15">
      <c r="A20" s="16"/>
      <c r="B20" s="8"/>
      <c r="C20" s="8"/>
      <c r="D20" s="14"/>
      <c r="E20" s="18" t="s">
        <v>542</v>
      </c>
      <c r="F20" s="18" t="s">
        <v>548</v>
      </c>
      <c r="G20" s="26">
        <v>7678</v>
      </c>
      <c r="H20" s="412">
        <v>7678</v>
      </c>
      <c r="I20" s="26">
        <f t="shared" si="0"/>
        <v>0</v>
      </c>
      <c r="J20" s="417">
        <v>3</v>
      </c>
      <c r="K20" s="8"/>
    </row>
    <row r="21" spans="1:11" ht="30" customHeight="1" x14ac:dyDescent="0.15">
      <c r="A21" s="17"/>
      <c r="B21" s="23"/>
      <c r="C21" s="23"/>
      <c r="D21" s="18"/>
      <c r="E21" s="23"/>
      <c r="F21" s="33" t="s">
        <v>36</v>
      </c>
      <c r="G21" s="41">
        <f>SUM(G16:G20)</f>
        <v>46492</v>
      </c>
      <c r="H21" s="41">
        <f>SUM(H16:H20)</f>
        <v>40892</v>
      </c>
      <c r="I21" s="26">
        <f>SUM(I16:I20)</f>
        <v>5600</v>
      </c>
      <c r="J21" s="18"/>
      <c r="K21" s="8"/>
    </row>
    <row r="22" spans="1:11" ht="30" customHeight="1" x14ac:dyDescent="0.15">
      <c r="A22" s="40" t="s">
        <v>28</v>
      </c>
      <c r="B22" s="24">
        <v>2</v>
      </c>
      <c r="C22" s="8" t="s">
        <v>176</v>
      </c>
      <c r="D22" s="14" t="s">
        <v>519</v>
      </c>
      <c r="E22" s="18" t="s">
        <v>520</v>
      </c>
      <c r="F22" s="18" t="s">
        <v>521</v>
      </c>
      <c r="G22" s="26">
        <v>9007</v>
      </c>
      <c r="H22" s="26">
        <v>9007</v>
      </c>
      <c r="I22" s="26">
        <f>G22-H22</f>
        <v>0</v>
      </c>
      <c r="J22" s="417">
        <v>4</v>
      </c>
      <c r="K22" s="8"/>
    </row>
    <row r="23" spans="1:11" ht="30" customHeight="1" x14ac:dyDescent="0.15">
      <c r="A23" s="16"/>
      <c r="B23" s="8"/>
      <c r="C23" s="8"/>
      <c r="D23" s="14"/>
      <c r="E23" s="18" t="s">
        <v>522</v>
      </c>
      <c r="F23" s="18" t="s">
        <v>523</v>
      </c>
      <c r="G23" s="26">
        <v>93650</v>
      </c>
      <c r="H23" s="26">
        <v>93650</v>
      </c>
      <c r="I23" s="26">
        <f t="shared" ref="I23:I26" si="1">G23-H23</f>
        <v>0</v>
      </c>
      <c r="J23" s="417">
        <v>5</v>
      </c>
      <c r="K23" s="8"/>
    </row>
    <row r="24" spans="1:11" ht="30" customHeight="1" x14ac:dyDescent="0.15">
      <c r="A24" s="16"/>
      <c r="B24" s="8"/>
      <c r="C24" s="8"/>
      <c r="D24" s="14"/>
      <c r="E24" s="18" t="s">
        <v>522</v>
      </c>
      <c r="F24" s="18" t="s">
        <v>524</v>
      </c>
      <c r="G24" s="26">
        <v>13435</v>
      </c>
      <c r="H24" s="412">
        <v>13435</v>
      </c>
      <c r="I24" s="26">
        <f t="shared" si="1"/>
        <v>0</v>
      </c>
      <c r="J24" s="417">
        <v>5</v>
      </c>
      <c r="K24" s="8"/>
    </row>
    <row r="25" spans="1:11" ht="30" customHeight="1" x14ac:dyDescent="0.15">
      <c r="A25" s="16"/>
      <c r="B25" s="8"/>
      <c r="C25" s="8"/>
      <c r="D25" s="14"/>
      <c r="E25" s="18" t="s">
        <v>522</v>
      </c>
      <c r="F25" s="18" t="s">
        <v>525</v>
      </c>
      <c r="G25" s="26">
        <v>61776</v>
      </c>
      <c r="H25" s="412">
        <v>61776</v>
      </c>
      <c r="I25" s="26">
        <f t="shared" si="1"/>
        <v>0</v>
      </c>
      <c r="J25" s="417">
        <v>5</v>
      </c>
      <c r="K25" s="8"/>
    </row>
    <row r="26" spans="1:11" ht="30" customHeight="1" x14ac:dyDescent="0.15">
      <c r="A26" s="16"/>
      <c r="B26" s="8"/>
      <c r="C26" s="8"/>
      <c r="D26" s="14"/>
      <c r="E26" s="18" t="s">
        <v>522</v>
      </c>
      <c r="F26" s="18" t="s">
        <v>526</v>
      </c>
      <c r="G26" s="26">
        <v>12139</v>
      </c>
      <c r="H26" s="412">
        <v>12139</v>
      </c>
      <c r="I26" s="26">
        <f t="shared" si="1"/>
        <v>0</v>
      </c>
      <c r="J26" s="417">
        <v>5</v>
      </c>
      <c r="K26" s="8"/>
    </row>
    <row r="27" spans="1:11" ht="30" customHeight="1" x14ac:dyDescent="0.15">
      <c r="A27" s="17"/>
      <c r="B27" s="23"/>
      <c r="C27" s="23"/>
      <c r="D27" s="18"/>
      <c r="E27" s="23"/>
      <c r="F27" s="33" t="s">
        <v>36</v>
      </c>
      <c r="G27" s="41">
        <f>SUM(G22:G26)</f>
        <v>190007</v>
      </c>
      <c r="H27" s="41">
        <f>SUM(H22:H26)</f>
        <v>190007</v>
      </c>
      <c r="I27" s="26">
        <f>SUM(I22:I26)</f>
        <v>0</v>
      </c>
      <c r="J27" s="18"/>
      <c r="K27" s="8"/>
    </row>
    <row r="28" spans="1:11" ht="30" customHeight="1" x14ac:dyDescent="0.15">
      <c r="A28" s="40" t="s">
        <v>28</v>
      </c>
      <c r="B28" s="24">
        <v>4</v>
      </c>
      <c r="C28" s="8" t="s">
        <v>176</v>
      </c>
      <c r="D28" s="14" t="s">
        <v>531</v>
      </c>
      <c r="E28" s="18" t="s">
        <v>527</v>
      </c>
      <c r="F28" s="18" t="s">
        <v>528</v>
      </c>
      <c r="G28" s="26">
        <v>11137</v>
      </c>
      <c r="H28" s="26">
        <v>10000</v>
      </c>
      <c r="I28" s="26">
        <f>G28-H28</f>
        <v>1137</v>
      </c>
      <c r="J28" s="417">
        <v>6</v>
      </c>
      <c r="K28" s="8"/>
    </row>
    <row r="29" spans="1:11" ht="30" hidden="1" customHeight="1" x14ac:dyDescent="0.15">
      <c r="A29" s="16"/>
      <c r="B29" s="8"/>
      <c r="C29" s="8"/>
      <c r="D29" s="14"/>
      <c r="E29" s="18"/>
      <c r="F29" s="18"/>
      <c r="G29" s="26"/>
      <c r="H29" s="26"/>
      <c r="I29" s="26">
        <f>G29-H29</f>
        <v>0</v>
      </c>
      <c r="J29" s="18"/>
      <c r="K29" s="8"/>
    </row>
    <row r="30" spans="1:11" ht="30" hidden="1" customHeight="1" x14ac:dyDescent="0.15">
      <c r="A30" s="16"/>
      <c r="B30" s="8"/>
      <c r="C30" s="8"/>
      <c r="D30" s="14"/>
      <c r="E30" s="18"/>
      <c r="F30" s="18"/>
      <c r="G30" s="26"/>
      <c r="H30" s="26"/>
      <c r="I30" s="26">
        <f>G30-H30</f>
        <v>0</v>
      </c>
      <c r="J30" s="18"/>
      <c r="K30" s="8"/>
    </row>
    <row r="31" spans="1:11" ht="30" customHeight="1" x14ac:dyDescent="0.15">
      <c r="A31" s="17"/>
      <c r="B31" s="23"/>
      <c r="C31" s="23"/>
      <c r="D31" s="18"/>
      <c r="E31" s="23"/>
      <c r="F31" s="18" t="s">
        <v>37</v>
      </c>
      <c r="G31" s="26">
        <f>SUM(G28:G30)</f>
        <v>11137</v>
      </c>
      <c r="H31" s="26">
        <f>SUM(H28:H30)</f>
        <v>10000</v>
      </c>
      <c r="I31" s="26">
        <f>SUM(I28:I30)</f>
        <v>1137</v>
      </c>
      <c r="J31" s="18"/>
      <c r="K31" s="8"/>
    </row>
    <row r="32" spans="1:11" ht="30" customHeight="1" x14ac:dyDescent="0.15">
      <c r="A32" s="40" t="s">
        <v>28</v>
      </c>
      <c r="B32" s="24">
        <v>5</v>
      </c>
      <c r="C32" s="8" t="s">
        <v>176</v>
      </c>
      <c r="D32" s="14" t="s">
        <v>532</v>
      </c>
      <c r="E32" s="18"/>
      <c r="F32" s="18" t="s">
        <v>529</v>
      </c>
      <c r="G32" s="26">
        <v>22000</v>
      </c>
      <c r="H32" s="26">
        <v>22000</v>
      </c>
      <c r="I32" s="26">
        <f>G32-H32</f>
        <v>0</v>
      </c>
      <c r="J32" s="417">
        <v>7</v>
      </c>
      <c r="K32" s="8"/>
    </row>
    <row r="33" spans="1:11" ht="30" hidden="1" customHeight="1" x14ac:dyDescent="0.15">
      <c r="A33" s="16"/>
      <c r="B33" s="8"/>
      <c r="C33" s="8"/>
      <c r="D33" s="14"/>
      <c r="E33" s="18"/>
      <c r="F33" s="18"/>
      <c r="G33" s="26"/>
      <c r="H33" s="26"/>
      <c r="I33" s="26">
        <f>G33-H33</f>
        <v>0</v>
      </c>
      <c r="J33" s="18"/>
      <c r="K33" s="8"/>
    </row>
    <row r="34" spans="1:11" ht="30" hidden="1" customHeight="1" x14ac:dyDescent="0.15">
      <c r="A34" s="16"/>
      <c r="B34" s="8"/>
      <c r="C34" s="8"/>
      <c r="D34" s="14"/>
      <c r="E34" s="18"/>
      <c r="F34" s="18"/>
      <c r="G34" s="26"/>
      <c r="H34" s="26"/>
      <c r="I34" s="26">
        <f>G34-H34</f>
        <v>0</v>
      </c>
      <c r="J34" s="18"/>
      <c r="K34" s="8"/>
    </row>
    <row r="35" spans="1:11" ht="30" customHeight="1" x14ac:dyDescent="0.15">
      <c r="A35" s="17"/>
      <c r="B35" s="23"/>
      <c r="C35" s="23"/>
      <c r="D35" s="18"/>
      <c r="E35" s="23"/>
      <c r="F35" s="18" t="s">
        <v>36</v>
      </c>
      <c r="G35" s="26">
        <f>SUM(G32:G34)</f>
        <v>22000</v>
      </c>
      <c r="H35" s="26">
        <f>SUM(H32:H34)</f>
        <v>22000</v>
      </c>
      <c r="I35" s="26">
        <f>SUM(I32:I34)</f>
        <v>0</v>
      </c>
      <c r="J35" s="18"/>
      <c r="K35" s="8"/>
    </row>
    <row r="36" spans="1:11" ht="30" customHeight="1" x14ac:dyDescent="0.15">
      <c r="A36" s="40" t="s">
        <v>28</v>
      </c>
      <c r="B36" s="24">
        <v>11</v>
      </c>
      <c r="C36" s="8" t="s">
        <v>176</v>
      </c>
      <c r="D36" s="14" t="s">
        <v>530</v>
      </c>
      <c r="E36" s="18"/>
      <c r="F36" s="18" t="s">
        <v>530</v>
      </c>
      <c r="G36" s="26">
        <v>9500</v>
      </c>
      <c r="H36" s="26">
        <v>0</v>
      </c>
      <c r="I36" s="26">
        <f>G36-H36</f>
        <v>9500</v>
      </c>
      <c r="J36" s="18"/>
      <c r="K36" s="8"/>
    </row>
    <row r="37" spans="1:11" ht="30" hidden="1" customHeight="1" x14ac:dyDescent="0.15">
      <c r="A37" s="16"/>
      <c r="B37" s="8"/>
      <c r="C37" s="8"/>
      <c r="D37" s="14"/>
      <c r="E37" s="18"/>
      <c r="F37" s="18"/>
      <c r="G37" s="26"/>
      <c r="H37" s="26"/>
      <c r="I37" s="26">
        <f>G37-H37</f>
        <v>0</v>
      </c>
      <c r="J37" s="18"/>
      <c r="K37" s="8"/>
    </row>
    <row r="38" spans="1:11" ht="30" hidden="1" customHeight="1" x14ac:dyDescent="0.15">
      <c r="A38" s="16"/>
      <c r="B38" s="8"/>
      <c r="C38" s="8"/>
      <c r="D38" s="14"/>
      <c r="E38" s="18"/>
      <c r="F38" s="18"/>
      <c r="G38" s="26"/>
      <c r="H38" s="26"/>
      <c r="I38" s="26">
        <f>G38-H38</f>
        <v>0</v>
      </c>
      <c r="J38" s="18"/>
      <c r="K38" s="8"/>
    </row>
    <row r="39" spans="1:11" ht="30" customHeight="1" x14ac:dyDescent="0.15">
      <c r="A39" s="17"/>
      <c r="B39" s="23"/>
      <c r="C39" s="23"/>
      <c r="D39" s="18"/>
      <c r="E39" s="23"/>
      <c r="F39" s="18" t="s">
        <v>36</v>
      </c>
      <c r="G39" s="26">
        <f>SUM(G36:G38)</f>
        <v>9500</v>
      </c>
      <c r="H39" s="26">
        <f>SUM(H36:H38)</f>
        <v>0</v>
      </c>
      <c r="I39" s="26">
        <f>SUM(I36:I38)</f>
        <v>9500</v>
      </c>
      <c r="J39" s="18"/>
      <c r="K39" s="8"/>
    </row>
    <row r="40" spans="1:11" ht="30" customHeight="1" x14ac:dyDescent="0.15">
      <c r="A40" s="40" t="s">
        <v>28</v>
      </c>
      <c r="B40" s="24">
        <v>13</v>
      </c>
      <c r="C40" s="8" t="s">
        <v>176</v>
      </c>
      <c r="D40" s="14" t="s">
        <v>533</v>
      </c>
      <c r="E40" s="18"/>
      <c r="F40" s="18" t="s">
        <v>534</v>
      </c>
      <c r="G40" s="26">
        <v>437</v>
      </c>
      <c r="H40" s="26">
        <v>437</v>
      </c>
      <c r="I40" s="26">
        <f>G40-H40</f>
        <v>0</v>
      </c>
      <c r="J40" s="417">
        <v>3</v>
      </c>
      <c r="K40" s="8"/>
    </row>
    <row r="41" spans="1:11" ht="30" customHeight="1" x14ac:dyDescent="0.15">
      <c r="A41" s="40"/>
      <c r="B41" s="24"/>
      <c r="C41" s="8"/>
      <c r="D41" s="14"/>
      <c r="E41" s="18"/>
      <c r="F41" s="18" t="s">
        <v>535</v>
      </c>
      <c r="G41" s="26">
        <v>1408</v>
      </c>
      <c r="H41" s="26">
        <v>1408</v>
      </c>
      <c r="I41" s="26">
        <v>0</v>
      </c>
      <c r="J41" s="417">
        <v>3</v>
      </c>
      <c r="K41" s="8"/>
    </row>
    <row r="42" spans="1:11" ht="30" customHeight="1" x14ac:dyDescent="0.15">
      <c r="A42" s="40"/>
      <c r="B42" s="24"/>
      <c r="C42" s="8"/>
      <c r="D42" s="14"/>
      <c r="E42" s="18"/>
      <c r="F42" s="18" t="s">
        <v>536</v>
      </c>
      <c r="G42" s="26">
        <v>1982</v>
      </c>
      <c r="H42" s="26">
        <v>1982</v>
      </c>
      <c r="I42" s="26">
        <v>0</v>
      </c>
      <c r="J42" s="417">
        <v>3</v>
      </c>
      <c r="K42" s="8"/>
    </row>
    <row r="43" spans="1:11" ht="30" customHeight="1" x14ac:dyDescent="0.15">
      <c r="A43" s="40"/>
      <c r="B43" s="24"/>
      <c r="C43" s="8"/>
      <c r="D43" s="14"/>
      <c r="E43" s="18"/>
      <c r="F43" s="18" t="s">
        <v>537</v>
      </c>
      <c r="G43" s="26">
        <v>4378</v>
      </c>
      <c r="H43" s="26">
        <v>4378</v>
      </c>
      <c r="I43" s="26">
        <v>0</v>
      </c>
      <c r="J43" s="417">
        <v>3</v>
      </c>
      <c r="K43" s="8"/>
    </row>
    <row r="44" spans="1:11" ht="30" customHeight="1" x14ac:dyDescent="0.15">
      <c r="A44" s="16"/>
      <c r="B44" s="8"/>
      <c r="C44" s="8"/>
      <c r="D44" s="14"/>
      <c r="E44" s="18"/>
      <c r="F44" s="18" t="s">
        <v>538</v>
      </c>
      <c r="G44" s="26">
        <v>3275</v>
      </c>
      <c r="H44" s="26">
        <v>3275</v>
      </c>
      <c r="I44" s="26">
        <f>G44-H44</f>
        <v>0</v>
      </c>
      <c r="J44" s="417">
        <v>3</v>
      </c>
      <c r="K44" s="8"/>
    </row>
    <row r="45" spans="1:11" ht="30" customHeight="1" x14ac:dyDescent="0.15">
      <c r="A45" s="16"/>
      <c r="B45" s="8"/>
      <c r="C45" s="8"/>
      <c r="D45" s="14"/>
      <c r="E45" s="18"/>
      <c r="F45" s="18" t="s">
        <v>539</v>
      </c>
      <c r="G45" s="26">
        <v>2194</v>
      </c>
      <c r="H45" s="26">
        <v>2194</v>
      </c>
      <c r="I45" s="26">
        <f>G45-H45</f>
        <v>0</v>
      </c>
      <c r="J45" s="417">
        <v>3</v>
      </c>
      <c r="K45" s="8"/>
    </row>
    <row r="46" spans="1:11" ht="30" customHeight="1" x14ac:dyDescent="0.15">
      <c r="A46" s="17"/>
      <c r="B46" s="23"/>
      <c r="C46" s="23"/>
      <c r="D46" s="18"/>
      <c r="E46" s="23"/>
      <c r="F46" s="18" t="s">
        <v>36</v>
      </c>
      <c r="G46" s="26">
        <f>SUM(G40:G45)</f>
        <v>13674</v>
      </c>
      <c r="H46" s="26">
        <f>SUM(H40:H45)</f>
        <v>13674</v>
      </c>
      <c r="I46" s="26">
        <f>SUM(I40:I45)</f>
        <v>0</v>
      </c>
      <c r="J46" s="18"/>
      <c r="K46" s="8"/>
    </row>
    <row r="47" spans="1:11" ht="30" customHeight="1" x14ac:dyDescent="0.15">
      <c r="A47" s="40" t="s">
        <v>28</v>
      </c>
      <c r="B47" s="24">
        <v>13</v>
      </c>
      <c r="C47" s="8" t="s">
        <v>176</v>
      </c>
      <c r="D47" s="14" t="s">
        <v>540</v>
      </c>
      <c r="E47" s="18"/>
      <c r="F47" s="413">
        <v>2.3900000000000001E-2</v>
      </c>
      <c r="G47" s="26">
        <v>7190</v>
      </c>
      <c r="H47" s="26"/>
      <c r="I47" s="26">
        <f>G47-H47</f>
        <v>7190</v>
      </c>
      <c r="J47" s="18"/>
      <c r="K47" s="8"/>
    </row>
    <row r="48" spans="1:11" ht="30" hidden="1" customHeight="1" x14ac:dyDescent="0.15">
      <c r="A48" s="16"/>
      <c r="B48" s="8"/>
      <c r="C48" s="8"/>
      <c r="D48" s="14"/>
      <c r="E48" s="18"/>
      <c r="F48" s="18"/>
      <c r="G48" s="26"/>
      <c r="H48" s="26"/>
      <c r="I48" s="26">
        <f>G48-H48</f>
        <v>0</v>
      </c>
      <c r="J48" s="18"/>
      <c r="K48" s="8"/>
    </row>
    <row r="49" spans="1:11" ht="30" hidden="1" customHeight="1" x14ac:dyDescent="0.15">
      <c r="A49" s="16"/>
      <c r="B49" s="8"/>
      <c r="C49" s="8"/>
      <c r="D49" s="14"/>
      <c r="E49" s="18"/>
      <c r="F49" s="18"/>
      <c r="G49" s="26"/>
      <c r="H49" s="26"/>
      <c r="I49" s="26">
        <f>G49-H49</f>
        <v>0</v>
      </c>
      <c r="J49" s="18"/>
      <c r="K49" s="8"/>
    </row>
    <row r="50" spans="1:11" ht="30" customHeight="1" x14ac:dyDescent="0.15">
      <c r="A50" s="17"/>
      <c r="B50" s="23"/>
      <c r="C50" s="23"/>
      <c r="D50" s="18"/>
      <c r="E50" s="23"/>
      <c r="F50" s="18" t="s">
        <v>36</v>
      </c>
      <c r="G50" s="26">
        <f>SUM(G47:G49)</f>
        <v>7190</v>
      </c>
      <c r="H50" s="26">
        <f>SUM(H47:H49)</f>
        <v>0</v>
      </c>
      <c r="I50" s="26">
        <f>SUM(I47:I49)</f>
        <v>7190</v>
      </c>
      <c r="J50" s="18"/>
      <c r="K50" s="8"/>
    </row>
    <row r="51" spans="1:11" ht="30" customHeight="1" x14ac:dyDescent="0.15">
      <c r="A51" s="17"/>
      <c r="B51" s="23"/>
      <c r="C51" s="23"/>
      <c r="D51" s="23"/>
      <c r="E51" s="23"/>
      <c r="F51" s="18" t="s">
        <v>39</v>
      </c>
      <c r="G51" s="26">
        <f>G27+G35+G31+G39+G46+G50+G21</f>
        <v>300000</v>
      </c>
      <c r="H51" s="26">
        <f>SUM(H50,H46,H39,H35,H31,H27,H21)</f>
        <v>276573</v>
      </c>
      <c r="I51" s="26">
        <f>SUM(I50,I46,I39,I35,I31,I27,I21)</f>
        <v>23427</v>
      </c>
      <c r="J51" s="18"/>
      <c r="K51" s="8"/>
    </row>
    <row r="52" spans="1:11" ht="19.5" customHeight="1" x14ac:dyDescent="0.15">
      <c r="A52" s="8"/>
      <c r="B52" s="8"/>
      <c r="C52" s="8"/>
      <c r="D52" s="8"/>
      <c r="E52" s="8"/>
      <c r="F52" s="8"/>
      <c r="G52" s="8"/>
      <c r="H52" s="8"/>
      <c r="I52" s="8"/>
      <c r="J52" s="8"/>
      <c r="K52" s="8"/>
    </row>
    <row r="53" spans="1:11" ht="19.5" customHeight="1" x14ac:dyDescent="0.15">
      <c r="A53" s="8"/>
      <c r="B53" s="8"/>
      <c r="C53" s="8"/>
      <c r="D53" s="8"/>
      <c r="E53" s="8"/>
      <c r="F53" s="8"/>
      <c r="G53" s="8"/>
      <c r="H53" s="8"/>
      <c r="I53" s="8"/>
      <c r="J53" s="8"/>
      <c r="K53" s="8"/>
    </row>
    <row r="54" spans="1:11" ht="19.5" customHeight="1" x14ac:dyDescent="0.15">
      <c r="A54" s="8"/>
      <c r="B54" s="8"/>
      <c r="C54" s="8"/>
      <c r="D54" s="8"/>
      <c r="E54" s="8"/>
      <c r="F54" s="8"/>
      <c r="G54" s="8"/>
      <c r="H54" s="8"/>
      <c r="I54" s="8"/>
      <c r="J54" s="8"/>
      <c r="K54" s="8"/>
    </row>
    <row r="55" spans="1:11" ht="19.5" customHeight="1" x14ac:dyDescent="0.15">
      <c r="A55" s="8"/>
      <c r="B55" s="8"/>
      <c r="C55" s="8"/>
      <c r="D55" s="8"/>
      <c r="E55" s="8"/>
      <c r="F55" s="8"/>
      <c r="G55" s="8"/>
      <c r="H55" s="8"/>
      <c r="I55" s="8"/>
      <c r="J55" s="8"/>
      <c r="K55" s="8"/>
    </row>
    <row r="56" spans="1:11" ht="19.5" customHeight="1" x14ac:dyDescent="0.15">
      <c r="A56" s="8"/>
      <c r="B56" s="8"/>
      <c r="C56" s="8"/>
      <c r="D56" s="8"/>
      <c r="E56" s="8"/>
      <c r="F56" s="8"/>
      <c r="G56" s="8"/>
      <c r="H56" s="8"/>
      <c r="I56" s="8"/>
      <c r="J56" s="8"/>
      <c r="K56" s="8"/>
    </row>
    <row r="57" spans="1:11" ht="19.5" customHeight="1" x14ac:dyDescent="0.15">
      <c r="A57" s="8"/>
      <c r="B57" s="8"/>
      <c r="C57" s="8"/>
      <c r="D57" s="8"/>
      <c r="E57" s="8"/>
      <c r="F57" s="8"/>
      <c r="G57" s="8"/>
      <c r="H57" s="8"/>
      <c r="I57" s="8"/>
      <c r="J57" s="8"/>
      <c r="K57" s="8"/>
    </row>
    <row r="58" spans="1:11" ht="19.5" customHeight="1" x14ac:dyDescent="0.15">
      <c r="A58" s="8"/>
      <c r="B58" s="8"/>
      <c r="C58" s="8"/>
      <c r="D58" s="8"/>
      <c r="E58" s="8"/>
      <c r="F58" s="8"/>
      <c r="G58" s="8"/>
      <c r="H58" s="8"/>
      <c r="I58" s="8"/>
      <c r="J58" s="8"/>
      <c r="K58"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hyperlinks>
    <hyperlink ref="J16" r:id="rId1" display="ryousyuu\甲州市　①.pdf" xr:uid="{124650C9-D3D2-44D5-8145-9F958D9EC9F2}"/>
    <hyperlink ref="J17" r:id="rId2" display="ryousyuu\宏池荘　②.pdf" xr:uid="{8E1D1FA6-222E-486E-86DA-BF54187F44EC}"/>
    <hyperlink ref="J18" r:id="rId3" display="ryousyuu\DCM ③-2.pdf" xr:uid="{6F74BA67-98AA-49B2-9B7D-677529D38F7D}"/>
    <hyperlink ref="J19" r:id="rId4" display="ryousyuu\DCM ③-2.pdf" xr:uid="{735B5B3D-4D31-4FC7-A170-01257A75F5B8}"/>
    <hyperlink ref="J20" r:id="rId5" display="ryousyuu\DCM　③.pdf" xr:uid="{B0D75099-F717-4734-92B9-9EB3C48C78AA}"/>
    <hyperlink ref="J22" r:id="rId6" display="ryousyuu\日川レジャーセンター　④.pdf" xr:uid="{46768D15-4A48-42F3-86E0-E1502D9385E6}"/>
    <hyperlink ref="J23" r:id="rId7" display="ryousyuu\キクシマ　⑤.pdf" xr:uid="{8A4F8C46-54E1-4E0C-82DB-5045BEEF08EE}"/>
    <hyperlink ref="J24" r:id="rId8" display="ryousyuu\キクシマ　⑤.pdf" xr:uid="{0C431771-BAC6-40EB-AFB5-36CB3EF8A88D}"/>
    <hyperlink ref="J25" r:id="rId9" display="ryousyuu\キクシマ　⑤.pdf" xr:uid="{BEF3DF2B-3237-4A1F-AE7B-9EA7F42B409B}"/>
    <hyperlink ref="J26" r:id="rId10" display="ryousyuu\キクシマ　⑤.pdf" xr:uid="{1F7F779E-598B-4135-BD0F-566BCFE0F648}"/>
    <hyperlink ref="J28" r:id="rId11" display="ryousyuu\能登　６.pdf" xr:uid="{CA84FF14-EECD-4163-84E8-7AB0DE901413}"/>
    <hyperlink ref="J32" r:id="rId12" display="ryousyuu\なべけい　⑦.pdf" xr:uid="{99422FDF-00BB-494A-96AB-51EC79805770}"/>
    <hyperlink ref="J40" r:id="rId13" display="ryousyuu\DCM　③.pdf" xr:uid="{5EB238E9-F3E1-4818-9B10-71546B8F8AA5}"/>
    <hyperlink ref="J41" r:id="rId14" display="ryousyuu\DCM　③.pdf" xr:uid="{2363F14E-457C-411B-AF05-63484B50334B}"/>
    <hyperlink ref="J42" r:id="rId15" display="ryousyuu\DCM　③.pdf" xr:uid="{E1A28048-D345-4EFE-B5A1-DEA8F4213CD2}"/>
    <hyperlink ref="J43" r:id="rId16" display="ryousyuu\DCM　③.pdf" xr:uid="{AAF51E7F-7D59-4F57-81B3-9C44D25720EB}"/>
    <hyperlink ref="J44" r:id="rId17" display="ryousyuu\DCM　③.pdf" xr:uid="{236371F7-42FF-4164-BFEE-5474D81F2FF3}"/>
    <hyperlink ref="J45" r:id="rId18" display="ryousyuu\DCM　③.pdf" xr:uid="{747DBFEB-A294-45DF-9CE3-C3AE244E830F}"/>
  </hyperlinks>
  <printOptions horizontalCentered="1"/>
  <pageMargins left="0.78740157480314965" right="0.78740157480314965" top="0.98425196850393704" bottom="0.55118110236220474" header="0.51181102362204722" footer="0.51181102362204722"/>
  <pageSetup paperSize="9" scale="74" orientation="portrait"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2025-09-29T07:19:48Z</dcterms:modified>
</cp:coreProperties>
</file>