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2024 財務\"/>
    </mc:Choice>
  </mc:AlternateContent>
  <xr:revisionPtr revIDLastSave="0" documentId="8_{157E156C-3931-4ADE-89E4-2D9EB64545E5}" xr6:coauthVersionLast="47" xr6:coauthVersionMax="47" xr10:uidLastSave="{00000000-0000-0000-0000-000000000000}"/>
  <bookViews>
    <workbookView xWindow="20370" yWindow="-120" windowWidth="29040" windowHeight="15840" xr2:uid="{00000000-000D-0000-FFFF-FFFF00000000}"/>
  </bookViews>
  <sheets>
    <sheet name="2024年度補正予算" sheetId="4" r:id="rId1"/>
    <sheet name="2024年度修正予算" sheetId="3" r:id="rId2"/>
  </sheets>
  <definedNames>
    <definedName name="_xlnm.Print_Area" localSheetId="1">'2024年度修正予算'!$A$1:$I$68</definedName>
    <definedName name="_xlnm.Print_Area" localSheetId="0">'2024年度補正予算'!$A$1:$I$60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4" l="1"/>
  <c r="D19" i="4"/>
  <c r="D34" i="4"/>
  <c r="D38" i="4"/>
  <c r="D47" i="4"/>
  <c r="D52" i="4"/>
  <c r="D56" i="4"/>
  <c r="D58" i="4"/>
  <c r="E57" i="4" l="1"/>
  <c r="E56" i="4"/>
  <c r="E55" i="4"/>
  <c r="C54" i="4"/>
  <c r="E54" i="4" s="1"/>
  <c r="E53" i="4"/>
  <c r="C52" i="4"/>
  <c r="E52" i="4" s="1"/>
  <c r="E51" i="4"/>
  <c r="E50" i="4"/>
  <c r="E49" i="4"/>
  <c r="E48" i="4"/>
  <c r="C47" i="4"/>
  <c r="E47" i="4" s="1"/>
  <c r="E46" i="4"/>
  <c r="E45" i="4"/>
  <c r="E44" i="4"/>
  <c r="E43" i="4"/>
  <c r="E42" i="4"/>
  <c r="E41" i="4"/>
  <c r="E40" i="4"/>
  <c r="E39" i="4"/>
  <c r="C38" i="4"/>
  <c r="E38" i="4" s="1"/>
  <c r="E37" i="4"/>
  <c r="E36" i="4"/>
  <c r="E35" i="4"/>
  <c r="C33" i="4"/>
  <c r="E33" i="4" s="1"/>
  <c r="C32" i="4"/>
  <c r="E32" i="4" s="1"/>
  <c r="C31" i="4"/>
  <c r="E31" i="4" s="1"/>
  <c r="E30" i="4"/>
  <c r="C29" i="4"/>
  <c r="E29" i="4" s="1"/>
  <c r="E28" i="4"/>
  <c r="C27" i="4"/>
  <c r="E27" i="4" s="1"/>
  <c r="E26" i="4"/>
  <c r="C25" i="4"/>
  <c r="E25" i="4" s="1"/>
  <c r="E24" i="4"/>
  <c r="C23" i="4"/>
  <c r="E23" i="4" s="1"/>
  <c r="C22" i="4"/>
  <c r="E18" i="4"/>
  <c r="E15" i="4"/>
  <c r="E14" i="4"/>
  <c r="E13" i="4"/>
  <c r="E12" i="4"/>
  <c r="E11" i="4"/>
  <c r="C10" i="4"/>
  <c r="E10" i="4" s="1"/>
  <c r="C9" i="4"/>
  <c r="E9" i="4" s="1"/>
  <c r="C8" i="4"/>
  <c r="E8" i="4" s="1"/>
  <c r="C7" i="4"/>
  <c r="E7" i="4" s="1"/>
  <c r="C6" i="4"/>
  <c r="E6" i="4" s="1"/>
  <c r="C5" i="4"/>
  <c r="D46" i="3"/>
  <c r="D55" i="3"/>
  <c r="C16" i="4" l="1"/>
  <c r="E5" i="4"/>
  <c r="C34" i="4"/>
  <c r="E22" i="4"/>
  <c r="E14" i="3"/>
  <c r="C46" i="3"/>
  <c r="C55" i="3"/>
  <c r="C7" i="3"/>
  <c r="C6" i="3"/>
  <c r="D17" i="3"/>
  <c r="D19" i="3" s="1"/>
  <c r="C5" i="3"/>
  <c r="C8" i="3"/>
  <c r="C9" i="3"/>
  <c r="C10" i="3"/>
  <c r="C22" i="3"/>
  <c r="C23" i="3"/>
  <c r="C25" i="3"/>
  <c r="C27" i="3"/>
  <c r="C29" i="3"/>
  <c r="C31" i="3"/>
  <c r="C32" i="3"/>
  <c r="C33" i="3"/>
  <c r="C60" i="3"/>
  <c r="C62" i="3"/>
  <c r="C58" i="4" l="1"/>
  <c r="E58" i="4" s="1"/>
  <c r="E34" i="4"/>
  <c r="C17" i="4"/>
  <c r="E16" i="4"/>
  <c r="C66" i="3"/>
  <c r="C67" i="3" s="1"/>
  <c r="C16" i="3"/>
  <c r="C17" i="3" s="1"/>
  <c r="C19" i="3" s="1"/>
  <c r="C34" i="3"/>
  <c r="D64" i="3"/>
  <c r="D60" i="3"/>
  <c r="D34" i="3"/>
  <c r="C19" i="4" l="1"/>
  <c r="E17" i="4"/>
  <c r="D66" i="3"/>
  <c r="C68" i="3"/>
  <c r="E37" i="3"/>
  <c r="E38" i="3"/>
  <c r="C59" i="4" l="1"/>
  <c r="E19" i="4"/>
  <c r="E35" i="3"/>
  <c r="E36" i="3"/>
  <c r="E39" i="3"/>
  <c r="E40" i="3"/>
  <c r="E41" i="3"/>
  <c r="E42" i="3"/>
  <c r="E43" i="3"/>
  <c r="E44" i="3"/>
  <c r="E45" i="3"/>
  <c r="E47" i="3"/>
  <c r="E48" i="3"/>
  <c r="E49" i="3"/>
  <c r="E50" i="3"/>
  <c r="E51" i="3"/>
  <c r="E52" i="3"/>
  <c r="E53" i="3"/>
  <c r="E54" i="3"/>
  <c r="E57" i="3"/>
  <c r="E58" i="3"/>
  <c r="E59" i="3"/>
  <c r="E61" i="3"/>
  <c r="E63" i="3"/>
  <c r="E65" i="3"/>
  <c r="E62" i="3"/>
  <c r="E64" i="3"/>
  <c r="E23" i="3"/>
  <c r="E24" i="3"/>
  <c r="E25" i="3"/>
  <c r="E26" i="3"/>
  <c r="E27" i="3"/>
  <c r="E28" i="3"/>
  <c r="E29" i="3"/>
  <c r="E30" i="3"/>
  <c r="E31" i="3"/>
  <c r="E32" i="3"/>
  <c r="E33" i="3"/>
  <c r="E22" i="3"/>
  <c r="E11" i="3"/>
  <c r="E12" i="3"/>
  <c r="E13" i="3"/>
  <c r="E15" i="3"/>
  <c r="E18" i="3"/>
  <c r="E6" i="3"/>
  <c r="E7" i="3"/>
  <c r="E8" i="3"/>
  <c r="E9" i="3"/>
  <c r="E10" i="3"/>
  <c r="E5" i="3"/>
  <c r="C60" i="4" l="1"/>
  <c r="E60" i="4" s="1"/>
  <c r="E59" i="4"/>
  <c r="E56" i="3"/>
  <c r="E55" i="3"/>
  <c r="E34" i="3" l="1"/>
  <c r="E46" i="3"/>
  <c r="E60" i="3"/>
  <c r="E16" i="3"/>
  <c r="E66" i="3" l="1"/>
  <c r="E17" i="3"/>
  <c r="E19" i="3" l="1"/>
  <c r="E67" i="3" l="1"/>
  <c r="E68" i="3"/>
</calcChain>
</file>

<file path=xl/sharedStrings.xml><?xml version="1.0" encoding="utf-8"?>
<sst xmlns="http://schemas.openxmlformats.org/spreadsheetml/2006/main" count="258" uniqueCount="101">
  <si>
    <t>固定費</t>
    <rPh sb="0" eb="3">
      <t>コテイヒ</t>
    </rPh>
    <phoneticPr fontId="2"/>
  </si>
  <si>
    <t>総務委員会</t>
    <rPh sb="0" eb="5">
      <t>ソウム</t>
    </rPh>
    <phoneticPr fontId="2"/>
  </si>
  <si>
    <t>基本資料作成</t>
    <phoneticPr fontId="2"/>
  </si>
  <si>
    <t>京都会議など諸会議交通費</t>
    <rPh sb="6" eb="9">
      <t>ショカイグ</t>
    </rPh>
    <phoneticPr fontId="2"/>
  </si>
  <si>
    <t>雑費</t>
    <phoneticPr fontId="2"/>
  </si>
  <si>
    <t>JCI会費</t>
    <phoneticPr fontId="2"/>
  </si>
  <si>
    <t>JCルーム管理費</t>
    <phoneticPr fontId="2"/>
  </si>
  <si>
    <t>×</t>
  </si>
  <si>
    <t>×</t>
    <phoneticPr fontId="2"/>
  </si>
  <si>
    <t>名</t>
  </si>
  <si>
    <t>名</t>
    <phoneticPr fontId="2"/>
  </si>
  <si>
    <t>50周年委員会</t>
    <rPh sb="2" eb="4">
      <t>シュウネン</t>
    </rPh>
    <rPh sb="4" eb="7">
      <t>イインカイ</t>
    </rPh>
    <phoneticPr fontId="2"/>
  </si>
  <si>
    <t>積立金</t>
    <rPh sb="0" eb="3">
      <t>ツミタテキン</t>
    </rPh>
    <phoneticPr fontId="2"/>
  </si>
  <si>
    <t>2024年1月1日から2024年12月31日まで</t>
    <phoneticPr fontId="2"/>
  </si>
  <si>
    <t>人材育成委員会</t>
    <rPh sb="0" eb="2">
      <t>ジンザイ</t>
    </rPh>
    <rPh sb="2" eb="4">
      <t>イクセイ</t>
    </rPh>
    <rPh sb="4" eb="7">
      <t>イインカイ</t>
    </rPh>
    <phoneticPr fontId="2"/>
  </si>
  <si>
    <t>2024年当初予算</t>
    <rPh sb="4" eb="5">
      <t>ネン</t>
    </rPh>
    <rPh sb="5" eb="7">
      <t>トウショ</t>
    </rPh>
    <rPh sb="7" eb="9">
      <t>ヨサン</t>
    </rPh>
    <phoneticPr fontId="2"/>
  </si>
  <si>
    <t>回線使用料・HP管理料・サーバー使用料・郵便料、ZOOM使用料</t>
    <rPh sb="28" eb="31">
      <t>シヨウリョウ</t>
    </rPh>
    <phoneticPr fontId="2"/>
  </si>
  <si>
    <t>3LOM合同（4月）、卒業式（12月）</t>
    <rPh sb="4" eb="6">
      <t>ゴウドウ</t>
    </rPh>
    <rPh sb="8" eb="9">
      <t>ガツ</t>
    </rPh>
    <rPh sb="11" eb="14">
      <t>ソツギョウシキ</t>
    </rPh>
    <rPh sb="17" eb="18">
      <t>ガツ</t>
    </rPh>
    <phoneticPr fontId="2"/>
  </si>
  <si>
    <t>JCルーム賃貸料(1ヶ月4万円)・JCルーム電気料</t>
    <rPh sb="11" eb="12">
      <t>ゲツ</t>
    </rPh>
    <rPh sb="13" eb="14">
      <t>マン</t>
    </rPh>
    <rPh sb="14" eb="15">
      <t>エン</t>
    </rPh>
    <phoneticPr fontId="2"/>
  </si>
  <si>
    <t>子どもの未来創造委員会</t>
    <rPh sb="0" eb="1">
      <t>コ</t>
    </rPh>
    <rPh sb="4" eb="6">
      <t>ミライ</t>
    </rPh>
    <rPh sb="6" eb="8">
      <t>ソウゾウ</t>
    </rPh>
    <rPh sb="8" eb="11">
      <t>イインカイ</t>
    </rPh>
    <phoneticPr fontId="2"/>
  </si>
  <si>
    <t>子どもの未来創造事業（8月）</t>
    <rPh sb="0" eb="1">
      <t>コ</t>
    </rPh>
    <rPh sb="4" eb="6">
      <t>ミライ</t>
    </rPh>
    <rPh sb="6" eb="8">
      <t>ソウゾウ</t>
    </rPh>
    <rPh sb="8" eb="10">
      <t>ジギョウ</t>
    </rPh>
    <rPh sb="12" eb="13">
      <t>ガツ</t>
    </rPh>
    <phoneticPr fontId="2"/>
  </si>
  <si>
    <t>例会(4月、8月、9月、12月)</t>
    <rPh sb="4" eb="5">
      <t>ガツ</t>
    </rPh>
    <rPh sb="7" eb="8">
      <t>ガツ</t>
    </rPh>
    <rPh sb="10" eb="11">
      <t>ツキ</t>
    </rPh>
    <rPh sb="14" eb="15">
      <t>ツキ</t>
    </rPh>
    <phoneticPr fontId="2"/>
  </si>
  <si>
    <t>3LOM合同例会登録料</t>
    <rPh sb="4" eb="6">
      <t>ゴウドウ</t>
    </rPh>
    <rPh sb="6" eb="8">
      <t>レイカイ</t>
    </rPh>
    <rPh sb="8" eb="11">
      <t>トウロクリョウ</t>
    </rPh>
    <phoneticPr fontId="2"/>
  </si>
  <si>
    <t>普通預金利息</t>
  </si>
  <si>
    <t>名</t>
    <rPh sb="0" eb="1">
      <t>メイ</t>
    </rPh>
    <phoneticPr fontId="2"/>
  </si>
  <si>
    <t>名（守屋、武井、小鳥居、花坂、鶴田、吉田）</t>
    <rPh sb="1" eb="2">
      <t>（）</t>
    </rPh>
    <rPh sb="2" eb="4">
      <t>モリ</t>
    </rPh>
    <rPh sb="5" eb="7">
      <t>タケイ</t>
    </rPh>
    <rPh sb="8" eb="11">
      <t>コトリイ</t>
    </rPh>
    <rPh sb="12" eb="14">
      <t>ハナサカ</t>
    </rPh>
    <rPh sb="15" eb="17">
      <t>ツルタ</t>
    </rPh>
    <rPh sb="18" eb="20">
      <t>ヨシダ</t>
    </rPh>
    <phoneticPr fontId="2"/>
  </si>
  <si>
    <t>2024年修正予算</t>
    <rPh sb="4" eb="5">
      <t>ネン</t>
    </rPh>
    <rPh sb="5" eb="7">
      <t>シュウセイ</t>
    </rPh>
    <rPh sb="7" eb="9">
      <t>ヨサン</t>
    </rPh>
    <phoneticPr fontId="2"/>
  </si>
  <si>
    <t>2024年度当初予算</t>
    <rPh sb="4" eb="6">
      <t>ネンド</t>
    </rPh>
    <rPh sb="6" eb="8">
      <t>トウショ</t>
    </rPh>
    <rPh sb="8" eb="10">
      <t>ヨサン</t>
    </rPh>
    <phoneticPr fontId="2"/>
  </si>
  <si>
    <t>2024年度当初予算</t>
    <rPh sb="6" eb="8">
      <t>トウショ</t>
    </rPh>
    <rPh sb="8" eb="10">
      <t>ヨサン</t>
    </rPh>
    <phoneticPr fontId="2"/>
  </si>
  <si>
    <t>（2）支出の部</t>
  </si>
  <si>
    <t>増減</t>
  </si>
  <si>
    <t>摘要</t>
  </si>
  <si>
    <t>負担金</t>
  </si>
  <si>
    <t>国際協力資金</t>
  </si>
  <si>
    <t>日本JC基本金</t>
  </si>
  <si>
    <t>日本JC付加金</t>
  </si>
  <si>
    <t>日本JC出向者負担金</t>
  </si>
  <si>
    <t>機関紙</t>
  </si>
  <si>
    <t>関東地区基本金</t>
  </si>
  <si>
    <t>関東地区付加金</t>
  </si>
  <si>
    <t>山梨ブロック基本金</t>
  </si>
  <si>
    <t>山梨ブロック付加金</t>
  </si>
  <si>
    <t>首都圏甲州市県人会</t>
  </si>
  <si>
    <t>予備費</t>
  </si>
  <si>
    <t>計</t>
  </si>
  <si>
    <t>事業費</t>
  </si>
  <si>
    <t>人材育成事業（6月）</t>
    <rPh sb="0" eb="2">
      <t>ジンザイ</t>
    </rPh>
    <rPh sb="2" eb="4">
      <t>イクセイ</t>
    </rPh>
    <rPh sb="4" eb="6">
      <t>ジギョウ</t>
    </rPh>
    <rPh sb="8" eb="9">
      <t>ガツ</t>
    </rPh>
    <phoneticPr fontId="2"/>
  </si>
  <si>
    <t>事務運営費</t>
  </si>
  <si>
    <t>通信費</t>
  </si>
  <si>
    <t>総会費</t>
  </si>
  <si>
    <t>葉書代他</t>
  </si>
  <si>
    <t>消耗品費</t>
  </si>
  <si>
    <t>コピー用紙代等</t>
  </si>
  <si>
    <t>資料費</t>
  </si>
  <si>
    <t>広報費</t>
  </si>
  <si>
    <t>甲州JC新聞代(年1回)</t>
  </si>
  <si>
    <t>旅費交通費</t>
  </si>
  <si>
    <t>2023年度法人税・手数料・送料・その他</t>
    <phoneticPr fontId="2"/>
  </si>
  <si>
    <t>登録料</t>
  </si>
  <si>
    <t>登録料  1</t>
  </si>
  <si>
    <t>名  ブロック大会(全員登録)</t>
  </si>
  <si>
    <t>登録料  2</t>
  </si>
  <si>
    <t>京都会議、サマコン、全国大会、ありがとうブロック等</t>
  </si>
  <si>
    <t>登録料  3</t>
  </si>
  <si>
    <t>非課税渉外費</t>
  </si>
  <si>
    <t>慶弔費</t>
  </si>
  <si>
    <t>香典料・生花代・結婚祝い</t>
  </si>
  <si>
    <t>投資活動取得支出</t>
  </si>
  <si>
    <t>周年事業積立金</t>
  </si>
  <si>
    <t>当期支出合計</t>
  </si>
  <si>
    <t>当期収支差額</t>
  </si>
  <si>
    <t>次期繰り越し収支差額</t>
  </si>
  <si>
    <t>（単位：円）</t>
  </si>
  <si>
    <t>（1）収入の部</t>
  </si>
  <si>
    <t>大  科  目</t>
  </si>
  <si>
    <t>中  科  目</t>
  </si>
  <si>
    <t>会費収入</t>
  </si>
  <si>
    <t>正会員年会費</t>
  </si>
  <si>
    <t>休会会員年会費</t>
  </si>
  <si>
    <t>新入会員年会費</t>
  </si>
  <si>
    <t>特別会員年会費</t>
  </si>
  <si>
    <t>賛助会員年会費</t>
  </si>
  <si>
    <t>入会金</t>
  </si>
  <si>
    <t>特別事業費繰入</t>
  </si>
  <si>
    <t>雑収入</t>
  </si>
  <si>
    <t>寄付金収入</t>
  </si>
  <si>
    <t>JCカード利用手数料</t>
  </si>
  <si>
    <t>受取利息</t>
  </si>
  <si>
    <t>事業収入</t>
  </si>
  <si>
    <t>登録料収入</t>
  </si>
  <si>
    <t>当期収入合計</t>
  </si>
  <si>
    <t>前期繰り越し収支金</t>
  </si>
  <si>
    <t>収入合計</t>
  </si>
  <si>
    <t>(一社)甲州青年会議所2024年度一般会計収支補正予算書  （案）</t>
    <rPh sb="23" eb="25">
      <t>ホセイ</t>
    </rPh>
    <phoneticPr fontId="2"/>
  </si>
  <si>
    <t>2024年補正予算</t>
    <rPh sb="4" eb="5">
      <t>ネン</t>
    </rPh>
    <rPh sb="5" eb="7">
      <t>ホセイ</t>
    </rPh>
    <rPh sb="7" eb="9">
      <t>ヨサン</t>
    </rPh>
    <phoneticPr fontId="2"/>
  </si>
  <si>
    <t>2024年度修正予算</t>
    <rPh sb="4" eb="6">
      <t>ネンド</t>
    </rPh>
    <rPh sb="6" eb="8">
      <t>シュウセイ</t>
    </rPh>
    <rPh sb="8" eb="10">
      <t>ヨサン</t>
    </rPh>
    <phoneticPr fontId="2"/>
  </si>
  <si>
    <t>名（池田匠）</t>
    <rPh sb="1" eb="2">
      <t>（）</t>
    </rPh>
    <rPh sb="2" eb="4">
      <t>イケダ</t>
    </rPh>
    <rPh sb="4" eb="5">
      <t>タクミ</t>
    </rPh>
    <phoneticPr fontId="2"/>
  </si>
  <si>
    <t>名（2月入会　池田匠）</t>
    <rPh sb="3" eb="4">
      <t>ガツ</t>
    </rPh>
    <rPh sb="4" eb="6">
      <t>ニュウカイ</t>
    </rPh>
    <rPh sb="7" eb="9">
      <t>イケダ</t>
    </rPh>
    <rPh sb="9" eb="10">
      <t>タクミ</t>
    </rPh>
    <phoneticPr fontId="2"/>
  </si>
  <si>
    <t>(一社)甲州青年会議所2024年度一般会計収支修正予算書  （案）</t>
    <rPh sb="23" eb="25">
      <t>シュウセイ</t>
    </rPh>
    <phoneticPr fontId="2"/>
  </si>
  <si>
    <t>2024年度修正予算</t>
    <rPh sb="6" eb="8">
      <t>シュウセイ</t>
    </rPh>
    <rPh sb="8" eb="10">
      <t>ヨサン</t>
    </rPh>
    <phoneticPr fontId="2"/>
  </si>
  <si>
    <t>甲州シニアクラブ</t>
    <rPh sb="0" eb="2">
      <t>コウシュウ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</si>
</sst>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\¥#,##0"/>
    <numFmt numFmtId="177" formatCode="0;[Red]0"/>
    <numFmt numFmtId="178" formatCode="#,##0;&quot;△ &quot;#,##0"/>
  </numFmts>
  <fonts count="1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"/>
      <color rgb="FF000000"/>
      <name val="MS Mincho"/>
      <family val="1"/>
      <charset val="128"/>
    </font>
    <font>
      <sz val="10"/>
      <color theme="1"/>
      <name val="Times New Roman"/>
      <family val="1"/>
    </font>
    <font>
      <sz val="5.5"/>
      <name val="BIZ UDPゴシック"/>
      <family val="3"/>
      <charset val="128"/>
    </font>
    <font>
      <sz val="10"/>
      <name val="BIZ UDPゴシック"/>
      <family val="3"/>
      <charset val="128"/>
    </font>
    <font>
      <sz val="5.5"/>
      <color rgb="FFFF0000"/>
      <name val="BIZ UDPゴシック"/>
      <family val="3"/>
      <charset val="128"/>
    </font>
    <font>
      <sz val="5"/>
      <name val="BIZ UDPゴシック"/>
      <family val="3"/>
      <charset val="128"/>
    </font>
    <font>
      <b/>
      <sz val="10.5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6">
    <xf numFmtId="0" fontId="0" fillId="0" borderId="0" xfId="0" applyAlignment="1">
      <alignment horizontal="left" vertical="top"/>
    </xf>
    <xf numFmtId="178" fontId="0" fillId="0" borderId="0" xfId="0" applyNumberFormat="1" applyAlignment="1">
      <alignment horizontal="left" vertical="top"/>
    </xf>
    <xf numFmtId="0" fontId="4" fillId="0" borderId="0" xfId="0" applyFont="1" applyAlignment="1">
      <alignment horizontal="left" vertical="top"/>
    </xf>
    <xf numFmtId="178" fontId="6" fillId="2" borderId="4" xfId="0" applyNumberFormat="1" applyFont="1" applyFill="1" applyBorder="1" applyAlignment="1">
      <alignment horizontal="center" vertical="top" wrapText="1"/>
    </xf>
    <xf numFmtId="178" fontId="6" fillId="2" borderId="2" xfId="0" applyNumberFormat="1" applyFont="1" applyFill="1" applyBorder="1" applyAlignment="1">
      <alignment horizontal="left" vertical="top" wrapText="1" indent="1"/>
    </xf>
    <xf numFmtId="178" fontId="6" fillId="2" borderId="2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178" fontId="6" fillId="2" borderId="2" xfId="1" applyNumberFormat="1" applyFont="1" applyFill="1" applyBorder="1" applyAlignment="1">
      <alignment horizontal="right" vertical="top" wrapText="1"/>
    </xf>
    <xf numFmtId="178" fontId="6" fillId="2" borderId="2" xfId="0" applyNumberFormat="1" applyFont="1" applyFill="1" applyBorder="1" applyAlignment="1">
      <alignment horizontal="right" vertical="top" shrinkToFit="1"/>
    </xf>
    <xf numFmtId="178" fontId="6" fillId="2" borderId="2" xfId="0" applyNumberFormat="1" applyFont="1" applyFill="1" applyBorder="1" applyAlignment="1">
      <alignment horizontal="right" vertical="top" wrapText="1"/>
    </xf>
    <xf numFmtId="176" fontId="6" fillId="2" borderId="3" xfId="0" applyNumberFormat="1" applyFont="1" applyFill="1" applyBorder="1" applyAlignment="1">
      <alignment horizontal="right" vertical="top" shrinkToFit="1"/>
    </xf>
    <xf numFmtId="0" fontId="6" fillId="2" borderId="12" xfId="0" applyFont="1" applyFill="1" applyBorder="1" applyAlignment="1">
      <alignment horizontal="left" vertical="top" wrapText="1"/>
    </xf>
    <xf numFmtId="177" fontId="6" fillId="2" borderId="12" xfId="0" applyNumberFormat="1" applyFont="1" applyFill="1" applyBorder="1" applyAlignment="1">
      <alignment horizontal="center" vertical="top" shrinkToFit="1"/>
    </xf>
    <xf numFmtId="0" fontId="6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wrapText="1"/>
    </xf>
    <xf numFmtId="1" fontId="6" fillId="2" borderId="12" xfId="0" applyNumberFormat="1" applyFont="1" applyFill="1" applyBorder="1" applyAlignment="1">
      <alignment horizontal="center" vertical="top" shrinkToFit="1"/>
    </xf>
    <xf numFmtId="0" fontId="7" fillId="2" borderId="3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vertical="top" wrapText="1"/>
    </xf>
    <xf numFmtId="178" fontId="6" fillId="2" borderId="5" xfId="1" applyNumberFormat="1" applyFont="1" applyFill="1" applyBorder="1" applyAlignment="1">
      <alignment horizontal="righ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178" fontId="6" fillId="2" borderId="17" xfId="0" applyNumberFormat="1" applyFont="1" applyFill="1" applyBorder="1" applyAlignment="1">
      <alignment horizontal="right" vertical="top" shrinkToFit="1"/>
    </xf>
    <xf numFmtId="178" fontId="6" fillId="2" borderId="18" xfId="0" applyNumberFormat="1" applyFont="1" applyFill="1" applyBorder="1" applyAlignment="1">
      <alignment horizontal="right" vertical="top" shrinkToFit="1"/>
    </xf>
    <xf numFmtId="178" fontId="6" fillId="2" borderId="4" xfId="0" applyNumberFormat="1" applyFont="1" applyFill="1" applyBorder="1" applyAlignment="1">
      <alignment horizontal="right" vertical="top" wrapText="1"/>
    </xf>
    <xf numFmtId="0" fontId="6" fillId="2" borderId="19" xfId="0" applyFont="1" applyFill="1" applyBorder="1" applyAlignment="1">
      <alignment horizontal="left" vertical="top" wrapText="1"/>
    </xf>
    <xf numFmtId="178" fontId="6" fillId="2" borderId="6" xfId="0" applyNumberFormat="1" applyFont="1" applyFill="1" applyBorder="1" applyAlignment="1">
      <alignment horizontal="right" vertical="top" shrinkToFit="1"/>
    </xf>
    <xf numFmtId="178" fontId="6" fillId="2" borderId="20" xfId="0" applyNumberFormat="1" applyFont="1" applyFill="1" applyBorder="1" applyAlignment="1">
      <alignment horizontal="right" vertical="top" shrinkToFit="1"/>
    </xf>
    <xf numFmtId="178" fontId="8" fillId="2" borderId="13" xfId="1" applyNumberFormat="1" applyFont="1" applyFill="1" applyBorder="1" applyAlignment="1">
      <alignment horizontal="right" vertical="top" wrapText="1"/>
    </xf>
    <xf numFmtId="178" fontId="8" fillId="2" borderId="4" xfId="0" applyNumberFormat="1" applyFont="1" applyFill="1" applyBorder="1" applyAlignment="1">
      <alignment horizontal="right" vertical="top" wrapText="1"/>
    </xf>
    <xf numFmtId="178" fontId="6" fillId="2" borderId="14" xfId="1" applyNumberFormat="1" applyFont="1" applyFill="1" applyBorder="1" applyAlignment="1">
      <alignment horizontal="right" vertical="top" wrapText="1"/>
    </xf>
    <xf numFmtId="0" fontId="6" fillId="2" borderId="24" xfId="0" applyFont="1" applyFill="1" applyBorder="1" applyAlignment="1">
      <alignment horizontal="left" vertical="top" wrapText="1"/>
    </xf>
    <xf numFmtId="178" fontId="6" fillId="2" borderId="23" xfId="1" applyNumberFormat="1" applyFont="1" applyFill="1" applyBorder="1" applyAlignment="1">
      <alignment horizontal="right" vertical="top" wrapText="1"/>
    </xf>
    <xf numFmtId="178" fontId="6" fillId="2" borderId="25" xfId="0" applyNumberFormat="1" applyFont="1" applyFill="1" applyBorder="1" applyAlignment="1">
      <alignment horizontal="right" vertical="top" shrinkToFit="1"/>
    </xf>
    <xf numFmtId="178" fontId="6" fillId="2" borderId="15" xfId="1" applyNumberFormat="1" applyFont="1" applyFill="1" applyBorder="1" applyAlignment="1">
      <alignment horizontal="right" vertical="top" wrapText="1"/>
    </xf>
    <xf numFmtId="0" fontId="6" fillId="2" borderId="21" xfId="0" applyFont="1" applyFill="1" applyBorder="1" applyAlignment="1">
      <alignment horizontal="left" vertical="top" wrapText="1"/>
    </xf>
    <xf numFmtId="178" fontId="6" fillId="2" borderId="22" xfId="0" applyNumberFormat="1" applyFont="1" applyFill="1" applyBorder="1" applyAlignment="1">
      <alignment horizontal="right" vertical="top" shrinkToFit="1"/>
    </xf>
    <xf numFmtId="0" fontId="6" fillId="2" borderId="6" xfId="0" applyFont="1" applyFill="1" applyBorder="1" applyAlignment="1">
      <alignment horizontal="left" vertical="top" wrapText="1"/>
    </xf>
    <xf numFmtId="178" fontId="8" fillId="2" borderId="6" xfId="1" applyNumberFormat="1" applyFont="1" applyFill="1" applyBorder="1" applyAlignment="1">
      <alignment horizontal="right" vertical="top" wrapText="1"/>
    </xf>
    <xf numFmtId="178" fontId="6" fillId="2" borderId="6" xfId="1" applyNumberFormat="1" applyFont="1" applyFill="1" applyBorder="1" applyAlignment="1">
      <alignment horizontal="right" vertical="top" wrapText="1"/>
    </xf>
    <xf numFmtId="178" fontId="8" fillId="2" borderId="2" xfId="1" applyNumberFormat="1" applyFont="1" applyFill="1" applyBorder="1" applyAlignment="1">
      <alignment horizontal="right" vertical="top" wrapText="1"/>
    </xf>
    <xf numFmtId="0" fontId="9" fillId="2" borderId="4" xfId="0" applyFont="1" applyFill="1" applyBorder="1" applyAlignment="1">
      <alignment horizontal="left" vertical="top" wrapText="1"/>
    </xf>
    <xf numFmtId="178" fontId="6" fillId="2" borderId="4" xfId="1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left" vertical="center" wrapText="1"/>
    </xf>
    <xf numFmtId="178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 indent="4"/>
    </xf>
    <xf numFmtId="0" fontId="6" fillId="2" borderId="2" xfId="0" applyFont="1" applyFill="1" applyBorder="1" applyAlignment="1">
      <alignment horizontal="left" vertical="top" wrapText="1" indent="2"/>
    </xf>
    <xf numFmtId="0" fontId="6" fillId="2" borderId="2" xfId="0" applyFont="1" applyFill="1" applyBorder="1" applyAlignment="1">
      <alignment horizontal="left" vertical="top" wrapText="1" indent="3"/>
    </xf>
    <xf numFmtId="178" fontId="3" fillId="0" borderId="0" xfId="0" applyNumberFormat="1" applyFont="1" applyAlignment="1">
      <alignment horizontal="left" vertical="top"/>
    </xf>
    <xf numFmtId="178" fontId="6" fillId="2" borderId="13" xfId="1" applyNumberFormat="1" applyFont="1" applyFill="1" applyBorder="1" applyAlignment="1">
      <alignment horizontal="right" vertical="top" wrapText="1"/>
    </xf>
    <xf numFmtId="178" fontId="6" fillId="2" borderId="26" xfId="1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center" wrapText="1" indent="4"/>
    </xf>
    <xf numFmtId="178" fontId="6" fillId="2" borderId="4" xfId="0" applyNumberFormat="1" applyFont="1" applyFill="1" applyBorder="1" applyAlignment="1">
      <alignment horizontal="center" vertical="center" wrapText="1"/>
    </xf>
    <xf numFmtId="178" fontId="6" fillId="2" borderId="2" xfId="0" applyNumberFormat="1" applyFont="1" applyFill="1" applyBorder="1" applyAlignment="1">
      <alignment horizontal="left" vertical="center" wrapText="1" indent="1"/>
    </xf>
    <xf numFmtId="178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wrapText="1"/>
    </xf>
    <xf numFmtId="0" fontId="7" fillId="2" borderId="12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left" wrapText="1"/>
    </xf>
    <xf numFmtId="0" fontId="6" fillId="2" borderId="4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vertical="top" shrinkToFit="1"/>
    </xf>
    <xf numFmtId="0" fontId="6" fillId="2" borderId="12" xfId="0" applyFont="1" applyFill="1" applyBorder="1" applyAlignment="1">
      <alignment horizontal="left" vertical="top" shrinkToFit="1"/>
    </xf>
    <xf numFmtId="0" fontId="6" fillId="2" borderId="4" xfId="0" applyFont="1" applyFill="1" applyBorder="1" applyAlignment="1">
      <alignment horizontal="left" vertical="top" shrinkToFit="1"/>
    </xf>
    <xf numFmtId="176" fontId="6" fillId="2" borderId="3" xfId="0" applyNumberFormat="1" applyFont="1" applyFill="1" applyBorder="1" applyAlignment="1">
      <alignment horizontal="left" vertical="top" indent="1" shrinkToFit="1"/>
    </xf>
    <xf numFmtId="176" fontId="6" fillId="2" borderId="12" xfId="0" applyNumberFormat="1" applyFont="1" applyFill="1" applyBorder="1" applyAlignment="1">
      <alignment horizontal="left" vertical="top" indent="1" shrinkToFit="1"/>
    </xf>
    <xf numFmtId="176" fontId="6" fillId="2" borderId="4" xfId="0" applyNumberFormat="1" applyFont="1" applyFill="1" applyBorder="1" applyAlignment="1">
      <alignment horizontal="left" vertical="top" indent="1" shrinkToFi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left" wrapText="1"/>
    </xf>
    <xf numFmtId="0" fontId="10" fillId="2" borderId="0" xfId="0" applyFont="1" applyFill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 indent="8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78" fontId="6" fillId="2" borderId="5" xfId="0" applyNumberFormat="1" applyFont="1" applyFill="1" applyBorder="1" applyAlignment="1">
      <alignment horizontal="center" vertical="center" wrapText="1"/>
    </xf>
    <xf numFmtId="178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82950-C710-43BC-B028-37460E2DA379}">
  <sheetPr>
    <pageSetUpPr fitToPage="1"/>
  </sheetPr>
  <dimension ref="A1:L60"/>
  <sheetViews>
    <sheetView tabSelected="1" view="pageBreakPreview" zoomScale="160" zoomScaleNormal="160" zoomScaleSheetLayoutView="160" workbookViewId="0">
      <selection sqref="A1:I1"/>
    </sheetView>
  </sheetViews>
  <sheetFormatPr defaultColWidth="9" defaultRowHeight="12.75"/>
  <cols>
    <col min="1" max="1" width="14" customWidth="1"/>
    <col min="2" max="2" width="18.6640625" customWidth="1"/>
    <col min="3" max="3" width="13.6640625" style="47" customWidth="1"/>
    <col min="4" max="4" width="13.83203125" style="1" customWidth="1"/>
    <col min="5" max="5" width="11.33203125" style="47" customWidth="1"/>
    <col min="6" max="6" width="8" customWidth="1"/>
    <col min="7" max="7" width="2.1640625" customWidth="1"/>
    <col min="8" max="8" width="3.33203125" customWidth="1"/>
    <col min="9" max="9" width="29.33203125" customWidth="1"/>
  </cols>
  <sheetData>
    <row r="1" spans="1:9" ht="18" customHeight="1">
      <c r="A1" s="73" t="s">
        <v>93</v>
      </c>
      <c r="B1" s="73"/>
      <c r="C1" s="73"/>
      <c r="D1" s="73"/>
      <c r="E1" s="73"/>
      <c r="F1" s="73"/>
      <c r="G1" s="73"/>
      <c r="H1" s="73"/>
      <c r="I1" s="73"/>
    </row>
    <row r="2" spans="1:9" ht="16.5" customHeight="1">
      <c r="A2" s="42"/>
      <c r="B2" s="74" t="s">
        <v>13</v>
      </c>
      <c r="C2" s="74"/>
      <c r="D2" s="74"/>
      <c r="E2" s="43"/>
      <c r="F2" s="42"/>
      <c r="G2" s="42"/>
      <c r="H2" s="42"/>
      <c r="I2" s="50" t="s">
        <v>72</v>
      </c>
    </row>
    <row r="3" spans="1:9" ht="9" customHeight="1">
      <c r="A3" s="75" t="s">
        <v>73</v>
      </c>
      <c r="B3" s="76"/>
      <c r="C3" s="77" t="s">
        <v>94</v>
      </c>
      <c r="D3" s="77" t="s">
        <v>95</v>
      </c>
      <c r="E3" s="77" t="s">
        <v>30</v>
      </c>
      <c r="F3" s="79" t="s">
        <v>31</v>
      </c>
      <c r="G3" s="80"/>
      <c r="H3" s="80"/>
      <c r="I3" s="81"/>
    </row>
    <row r="4" spans="1:9" ht="12" customHeight="1">
      <c r="A4" s="45" t="s">
        <v>74</v>
      </c>
      <c r="B4" s="46" t="s">
        <v>75</v>
      </c>
      <c r="C4" s="78"/>
      <c r="D4" s="78"/>
      <c r="E4" s="78"/>
      <c r="F4" s="82"/>
      <c r="G4" s="83"/>
      <c r="H4" s="83"/>
      <c r="I4" s="84"/>
    </row>
    <row r="5" spans="1:9" ht="9" customHeight="1">
      <c r="A5" s="6" t="s">
        <v>76</v>
      </c>
      <c r="B5" s="6" t="s">
        <v>77</v>
      </c>
      <c r="C5" s="7">
        <f>F5*H5</f>
        <v>1400000</v>
      </c>
      <c r="D5" s="8">
        <v>1400000</v>
      </c>
      <c r="E5" s="8">
        <f>C5-D5</f>
        <v>0</v>
      </c>
      <c r="F5" s="10">
        <v>100000</v>
      </c>
      <c r="G5" s="11" t="s">
        <v>7</v>
      </c>
      <c r="H5" s="12">
        <v>14</v>
      </c>
      <c r="I5" s="13" t="s">
        <v>9</v>
      </c>
    </row>
    <row r="6" spans="1:9" ht="8.25" customHeight="1">
      <c r="A6" s="14"/>
      <c r="B6" s="6" t="s">
        <v>78</v>
      </c>
      <c r="C6" s="7">
        <f>F6*H6</f>
        <v>0</v>
      </c>
      <c r="D6" s="8">
        <v>0</v>
      </c>
      <c r="E6" s="8">
        <f t="shared" ref="E6:E19" si="0">C6-D6</f>
        <v>0</v>
      </c>
      <c r="F6" s="10">
        <v>50000</v>
      </c>
      <c r="G6" s="11" t="s">
        <v>7</v>
      </c>
      <c r="H6" s="15">
        <v>0</v>
      </c>
      <c r="I6" s="13" t="s">
        <v>10</v>
      </c>
    </row>
    <row r="7" spans="1:9" ht="8.25" customHeight="1">
      <c r="A7" s="14"/>
      <c r="B7" s="6" t="s">
        <v>79</v>
      </c>
      <c r="C7" s="7">
        <f>F7*H7</f>
        <v>92000</v>
      </c>
      <c r="D7" s="8">
        <v>0</v>
      </c>
      <c r="E7" s="8">
        <f t="shared" si="0"/>
        <v>92000</v>
      </c>
      <c r="F7" s="10">
        <v>92000</v>
      </c>
      <c r="G7" s="11" t="s">
        <v>7</v>
      </c>
      <c r="H7" s="15">
        <v>1</v>
      </c>
      <c r="I7" s="13" t="s">
        <v>97</v>
      </c>
    </row>
    <row r="8" spans="1:9" ht="9" customHeight="1">
      <c r="A8" s="14"/>
      <c r="B8" s="6" t="s">
        <v>80</v>
      </c>
      <c r="C8" s="7">
        <f t="shared" ref="C8:C10" si="1">F8*H8</f>
        <v>180000</v>
      </c>
      <c r="D8" s="8">
        <v>180000</v>
      </c>
      <c r="E8" s="8">
        <f t="shared" si="0"/>
        <v>0</v>
      </c>
      <c r="F8" s="10">
        <v>30000</v>
      </c>
      <c r="G8" s="11" t="s">
        <v>7</v>
      </c>
      <c r="H8" s="15">
        <v>6</v>
      </c>
      <c r="I8" s="13" t="s">
        <v>25</v>
      </c>
    </row>
    <row r="9" spans="1:9" ht="9.9499999999999993" customHeight="1">
      <c r="A9" s="14"/>
      <c r="B9" s="6" t="s">
        <v>81</v>
      </c>
      <c r="C9" s="7">
        <f t="shared" si="1"/>
        <v>0</v>
      </c>
      <c r="D9" s="8">
        <v>0</v>
      </c>
      <c r="E9" s="8">
        <f t="shared" si="0"/>
        <v>0</v>
      </c>
      <c r="F9" s="10">
        <v>5000</v>
      </c>
      <c r="G9" s="11" t="s">
        <v>7</v>
      </c>
      <c r="H9" s="12">
        <v>0</v>
      </c>
      <c r="I9" s="13" t="s">
        <v>24</v>
      </c>
    </row>
    <row r="10" spans="1:9" ht="9" customHeight="1">
      <c r="A10" s="14"/>
      <c r="B10" s="6" t="s">
        <v>82</v>
      </c>
      <c r="C10" s="7">
        <f t="shared" si="1"/>
        <v>15000</v>
      </c>
      <c r="D10" s="8">
        <v>0</v>
      </c>
      <c r="E10" s="8">
        <f t="shared" si="0"/>
        <v>15000</v>
      </c>
      <c r="F10" s="10">
        <v>15000</v>
      </c>
      <c r="G10" s="11" t="s">
        <v>7</v>
      </c>
      <c r="H10" s="15">
        <v>1</v>
      </c>
      <c r="I10" s="13" t="s">
        <v>96</v>
      </c>
    </row>
    <row r="11" spans="1:9" ht="9" customHeight="1">
      <c r="A11" s="6" t="s">
        <v>83</v>
      </c>
      <c r="B11" s="14"/>
      <c r="C11" s="9">
        <v>0</v>
      </c>
      <c r="D11" s="8">
        <v>0</v>
      </c>
      <c r="E11" s="8">
        <f t="shared" si="0"/>
        <v>0</v>
      </c>
      <c r="F11" s="56"/>
      <c r="G11" s="57"/>
      <c r="H11" s="57"/>
      <c r="I11" s="58"/>
    </row>
    <row r="12" spans="1:9" ht="9" customHeight="1">
      <c r="A12" s="6" t="s">
        <v>84</v>
      </c>
      <c r="B12" s="6" t="s">
        <v>85</v>
      </c>
      <c r="C12" s="9">
        <v>100000</v>
      </c>
      <c r="D12" s="8">
        <v>0</v>
      </c>
      <c r="E12" s="8">
        <f t="shared" si="0"/>
        <v>100000</v>
      </c>
      <c r="F12" s="54" t="s">
        <v>100</v>
      </c>
      <c r="G12" s="59"/>
      <c r="H12" s="59"/>
      <c r="I12" s="55"/>
    </row>
    <row r="13" spans="1:9" ht="9.9499999999999993" customHeight="1">
      <c r="A13" s="14"/>
      <c r="B13" s="6" t="s">
        <v>87</v>
      </c>
      <c r="C13" s="9">
        <v>0</v>
      </c>
      <c r="D13" s="8">
        <v>0</v>
      </c>
      <c r="E13" s="8">
        <f t="shared" si="0"/>
        <v>0</v>
      </c>
      <c r="F13" s="54" t="s">
        <v>23</v>
      </c>
      <c r="G13" s="59"/>
      <c r="H13" s="59"/>
      <c r="I13" s="55"/>
    </row>
    <row r="14" spans="1:9" ht="9.9499999999999993" customHeight="1">
      <c r="A14" s="14"/>
      <c r="B14" s="6" t="s">
        <v>12</v>
      </c>
      <c r="C14" s="9">
        <v>0</v>
      </c>
      <c r="D14" s="8">
        <v>0</v>
      </c>
      <c r="E14" s="8">
        <f t="shared" si="0"/>
        <v>0</v>
      </c>
      <c r="F14" s="19"/>
      <c r="G14" s="11"/>
      <c r="H14" s="11"/>
      <c r="I14" s="13"/>
    </row>
    <row r="15" spans="1:9" ht="9" customHeight="1">
      <c r="A15" s="6" t="s">
        <v>88</v>
      </c>
      <c r="B15" s="6" t="s">
        <v>89</v>
      </c>
      <c r="C15" s="9">
        <v>40000</v>
      </c>
      <c r="D15" s="8">
        <v>40000</v>
      </c>
      <c r="E15" s="8">
        <f t="shared" si="0"/>
        <v>0</v>
      </c>
      <c r="F15" s="54" t="s">
        <v>22</v>
      </c>
      <c r="G15" s="59"/>
      <c r="H15" s="59"/>
      <c r="I15" s="55"/>
    </row>
    <row r="16" spans="1:9" ht="9" customHeight="1">
      <c r="A16" s="14"/>
      <c r="B16" s="6" t="s">
        <v>44</v>
      </c>
      <c r="C16" s="9">
        <f>SUM(C5:C15)</f>
        <v>1827000</v>
      </c>
      <c r="D16" s="9">
        <v>1620000</v>
      </c>
      <c r="E16" s="8">
        <f t="shared" si="0"/>
        <v>207000</v>
      </c>
      <c r="F16" s="56"/>
      <c r="G16" s="57"/>
      <c r="H16" s="57"/>
      <c r="I16" s="58"/>
    </row>
    <row r="17" spans="1:12" ht="9" customHeight="1">
      <c r="A17" s="54" t="s">
        <v>90</v>
      </c>
      <c r="B17" s="55"/>
      <c r="C17" s="23">
        <f>C16</f>
        <v>1827000</v>
      </c>
      <c r="D17" s="23">
        <f>D16</f>
        <v>1620000</v>
      </c>
      <c r="E17" s="8">
        <f t="shared" si="0"/>
        <v>207000</v>
      </c>
      <c r="F17" s="56"/>
      <c r="G17" s="57"/>
      <c r="H17" s="57"/>
      <c r="I17" s="58"/>
    </row>
    <row r="18" spans="1:12" ht="9.9499999999999993" customHeight="1">
      <c r="A18" s="54" t="s">
        <v>91</v>
      </c>
      <c r="B18" s="55"/>
      <c r="C18" s="23">
        <v>527538</v>
      </c>
      <c r="D18" s="8">
        <v>527538</v>
      </c>
      <c r="E18" s="8">
        <f t="shared" si="0"/>
        <v>0</v>
      </c>
      <c r="F18" s="56"/>
      <c r="G18" s="57"/>
      <c r="H18" s="57"/>
      <c r="I18" s="58"/>
    </row>
    <row r="19" spans="1:12" ht="9" customHeight="1">
      <c r="A19" s="54" t="s">
        <v>92</v>
      </c>
      <c r="B19" s="55"/>
      <c r="C19" s="23">
        <f>C17+C18</f>
        <v>2354538</v>
      </c>
      <c r="D19" s="8">
        <f>D17+D18</f>
        <v>2147538</v>
      </c>
      <c r="E19" s="8">
        <f t="shared" si="0"/>
        <v>207000</v>
      </c>
      <c r="F19" s="56"/>
      <c r="G19" s="57"/>
      <c r="H19" s="57"/>
      <c r="I19" s="58"/>
    </row>
    <row r="20" spans="1:12" ht="9" customHeight="1">
      <c r="A20" s="72"/>
      <c r="B20" s="72"/>
      <c r="C20" s="72"/>
      <c r="D20" s="72"/>
      <c r="E20" s="72"/>
      <c r="F20" s="72"/>
      <c r="G20" s="72"/>
      <c r="H20" s="72"/>
      <c r="I20" s="72"/>
    </row>
    <row r="21" spans="1:12" ht="18" customHeight="1">
      <c r="A21" s="69" t="s">
        <v>29</v>
      </c>
      <c r="B21" s="70"/>
      <c r="C21" s="51" t="s">
        <v>94</v>
      </c>
      <c r="D21" s="52" t="s">
        <v>99</v>
      </c>
      <c r="E21" s="53" t="s">
        <v>30</v>
      </c>
      <c r="F21" s="69" t="s">
        <v>31</v>
      </c>
      <c r="G21" s="71"/>
      <c r="H21" s="71"/>
      <c r="I21" s="70"/>
    </row>
    <row r="22" spans="1:12" ht="9" customHeight="1">
      <c r="A22" s="6" t="s">
        <v>32</v>
      </c>
      <c r="B22" s="6" t="s">
        <v>5</v>
      </c>
      <c r="C22" s="7">
        <f>F22*H22</f>
        <v>33540</v>
      </c>
      <c r="D22" s="8">
        <v>31304</v>
      </c>
      <c r="E22" s="9">
        <f>C22-D22</f>
        <v>2236</v>
      </c>
      <c r="F22" s="10">
        <v>2236</v>
      </c>
      <c r="G22" s="11" t="s">
        <v>7</v>
      </c>
      <c r="H22" s="12">
        <v>15</v>
      </c>
      <c r="I22" s="13" t="s">
        <v>9</v>
      </c>
      <c r="L22" s="2"/>
    </row>
    <row r="23" spans="1:12" ht="9" customHeight="1">
      <c r="A23" s="14"/>
      <c r="B23" s="6" t="s">
        <v>33</v>
      </c>
      <c r="C23" s="7">
        <f t="shared" ref="C23:C33" si="2">F23*H23</f>
        <v>27375</v>
      </c>
      <c r="D23" s="8">
        <v>25550</v>
      </c>
      <c r="E23" s="9">
        <f t="shared" ref="E23:E60" si="3">C23-D23</f>
        <v>1825</v>
      </c>
      <c r="F23" s="10">
        <v>1825</v>
      </c>
      <c r="G23" s="11" t="s">
        <v>7</v>
      </c>
      <c r="H23" s="12">
        <v>15</v>
      </c>
      <c r="I23" s="13" t="s">
        <v>9</v>
      </c>
    </row>
    <row r="24" spans="1:12" ht="9" customHeight="1">
      <c r="A24" s="14"/>
      <c r="B24" s="6" t="s">
        <v>34</v>
      </c>
      <c r="C24" s="7">
        <v>30000</v>
      </c>
      <c r="D24" s="8">
        <v>30000</v>
      </c>
      <c r="E24" s="9">
        <f t="shared" si="3"/>
        <v>0</v>
      </c>
      <c r="F24" s="66" t="s">
        <v>0</v>
      </c>
      <c r="G24" s="67"/>
      <c r="H24" s="67"/>
      <c r="I24" s="68"/>
    </row>
    <row r="25" spans="1:12" ht="9.9499999999999993" customHeight="1">
      <c r="A25" s="14"/>
      <c r="B25" s="6" t="s">
        <v>35</v>
      </c>
      <c r="C25" s="7">
        <f t="shared" si="2"/>
        <v>75000</v>
      </c>
      <c r="D25" s="8">
        <v>70000</v>
      </c>
      <c r="E25" s="9">
        <f t="shared" si="3"/>
        <v>5000</v>
      </c>
      <c r="F25" s="10">
        <v>5000</v>
      </c>
      <c r="G25" s="11" t="s">
        <v>7</v>
      </c>
      <c r="H25" s="12">
        <v>15</v>
      </c>
      <c r="I25" s="13" t="s">
        <v>9</v>
      </c>
    </row>
    <row r="26" spans="1:12" ht="9" customHeight="1">
      <c r="A26" s="14"/>
      <c r="B26" s="6" t="s">
        <v>36</v>
      </c>
      <c r="C26" s="7">
        <v>0</v>
      </c>
      <c r="D26" s="8">
        <v>0</v>
      </c>
      <c r="E26" s="9">
        <f t="shared" si="3"/>
        <v>0</v>
      </c>
      <c r="F26" s="10">
        <v>20000</v>
      </c>
      <c r="G26" s="11" t="s">
        <v>7</v>
      </c>
      <c r="H26" s="15">
        <v>0</v>
      </c>
      <c r="I26" s="13" t="s">
        <v>9</v>
      </c>
    </row>
    <row r="27" spans="1:12" ht="9" customHeight="1">
      <c r="A27" s="14"/>
      <c r="B27" s="6" t="s">
        <v>37</v>
      </c>
      <c r="C27" s="7">
        <f t="shared" si="2"/>
        <v>45000</v>
      </c>
      <c r="D27" s="8">
        <v>42000</v>
      </c>
      <c r="E27" s="9">
        <f t="shared" si="3"/>
        <v>3000</v>
      </c>
      <c r="F27" s="10">
        <v>3000</v>
      </c>
      <c r="G27" s="11" t="s">
        <v>7</v>
      </c>
      <c r="H27" s="12">
        <v>15</v>
      </c>
      <c r="I27" s="13" t="s">
        <v>9</v>
      </c>
    </row>
    <row r="28" spans="1:12" ht="9" customHeight="1">
      <c r="A28" s="14"/>
      <c r="B28" s="6" t="s">
        <v>38</v>
      </c>
      <c r="C28" s="7">
        <v>10000</v>
      </c>
      <c r="D28" s="8">
        <v>10000</v>
      </c>
      <c r="E28" s="9">
        <f t="shared" si="3"/>
        <v>0</v>
      </c>
      <c r="F28" s="66" t="s">
        <v>0</v>
      </c>
      <c r="G28" s="67"/>
      <c r="H28" s="67"/>
      <c r="I28" s="68"/>
    </row>
    <row r="29" spans="1:12" ht="9.9499999999999993" customHeight="1">
      <c r="A29" s="14"/>
      <c r="B29" s="6" t="s">
        <v>39</v>
      </c>
      <c r="C29" s="7">
        <f t="shared" si="2"/>
        <v>15000</v>
      </c>
      <c r="D29" s="8">
        <v>14000</v>
      </c>
      <c r="E29" s="9">
        <f t="shared" si="3"/>
        <v>1000</v>
      </c>
      <c r="F29" s="10">
        <v>1000</v>
      </c>
      <c r="G29" s="11" t="s">
        <v>7</v>
      </c>
      <c r="H29" s="12">
        <v>15</v>
      </c>
      <c r="I29" s="13" t="s">
        <v>9</v>
      </c>
    </row>
    <row r="30" spans="1:12" ht="9" customHeight="1">
      <c r="A30" s="14"/>
      <c r="B30" s="6" t="s">
        <v>40</v>
      </c>
      <c r="C30" s="7">
        <v>50000</v>
      </c>
      <c r="D30" s="8">
        <v>50000</v>
      </c>
      <c r="E30" s="9">
        <f t="shared" si="3"/>
        <v>0</v>
      </c>
      <c r="F30" s="66" t="s">
        <v>0</v>
      </c>
      <c r="G30" s="67"/>
      <c r="H30" s="67"/>
      <c r="I30" s="68"/>
    </row>
    <row r="31" spans="1:12" ht="9" customHeight="1">
      <c r="A31" s="14"/>
      <c r="B31" s="6" t="s">
        <v>41</v>
      </c>
      <c r="C31" s="7">
        <f t="shared" si="2"/>
        <v>52500</v>
      </c>
      <c r="D31" s="8">
        <v>49000</v>
      </c>
      <c r="E31" s="9">
        <f t="shared" si="3"/>
        <v>3500</v>
      </c>
      <c r="F31" s="10">
        <v>3500</v>
      </c>
      <c r="G31" s="11" t="s">
        <v>7</v>
      </c>
      <c r="H31" s="12">
        <v>15</v>
      </c>
      <c r="I31" s="13" t="s">
        <v>9</v>
      </c>
    </row>
    <row r="32" spans="1:12" ht="9" customHeight="1">
      <c r="A32" s="14"/>
      <c r="B32" s="6" t="s">
        <v>42</v>
      </c>
      <c r="C32" s="7">
        <f t="shared" si="2"/>
        <v>14000</v>
      </c>
      <c r="D32" s="8">
        <v>14000</v>
      </c>
      <c r="E32" s="9">
        <f t="shared" si="3"/>
        <v>0</v>
      </c>
      <c r="F32" s="10">
        <v>7000</v>
      </c>
      <c r="G32" s="11" t="s">
        <v>7</v>
      </c>
      <c r="H32" s="15">
        <v>2</v>
      </c>
      <c r="I32" s="13" t="s">
        <v>9</v>
      </c>
    </row>
    <row r="33" spans="1:9" ht="9.9499999999999993" customHeight="1">
      <c r="A33" s="14"/>
      <c r="B33" s="6" t="s">
        <v>43</v>
      </c>
      <c r="C33" s="7">
        <f t="shared" si="2"/>
        <v>0</v>
      </c>
      <c r="D33" s="8">
        <v>0</v>
      </c>
      <c r="E33" s="9">
        <f t="shared" si="3"/>
        <v>0</v>
      </c>
      <c r="F33" s="56"/>
      <c r="G33" s="57"/>
      <c r="H33" s="57"/>
      <c r="I33" s="58"/>
    </row>
    <row r="34" spans="1:9" ht="9" customHeight="1">
      <c r="A34" s="14"/>
      <c r="B34" s="17" t="s">
        <v>44</v>
      </c>
      <c r="C34" s="49">
        <f>SUM(C22:C33)</f>
        <v>352415</v>
      </c>
      <c r="D34" s="18">
        <f>SUM(D22:D33)</f>
        <v>335854</v>
      </c>
      <c r="E34" s="9">
        <f t="shared" si="3"/>
        <v>16561</v>
      </c>
      <c r="F34" s="56"/>
      <c r="G34" s="57"/>
      <c r="H34" s="57"/>
      <c r="I34" s="58"/>
    </row>
    <row r="35" spans="1:9" ht="9" customHeight="1">
      <c r="A35" s="19" t="s">
        <v>45</v>
      </c>
      <c r="B35" s="24" t="s">
        <v>19</v>
      </c>
      <c r="C35" s="25">
        <v>300000</v>
      </c>
      <c r="D35" s="26">
        <v>300000</v>
      </c>
      <c r="E35" s="23">
        <f t="shared" si="3"/>
        <v>0</v>
      </c>
      <c r="F35" s="54" t="s">
        <v>20</v>
      </c>
      <c r="G35" s="59"/>
      <c r="H35" s="59"/>
      <c r="I35" s="55"/>
    </row>
    <row r="36" spans="1:9" ht="9" customHeight="1">
      <c r="A36" s="16"/>
      <c r="B36" s="24" t="s">
        <v>14</v>
      </c>
      <c r="C36" s="48">
        <v>100000</v>
      </c>
      <c r="D36" s="26">
        <v>100000</v>
      </c>
      <c r="E36" s="23">
        <f t="shared" si="3"/>
        <v>0</v>
      </c>
      <c r="F36" s="54" t="s">
        <v>46</v>
      </c>
      <c r="G36" s="59"/>
      <c r="H36" s="59"/>
      <c r="I36" s="55"/>
    </row>
    <row r="37" spans="1:9" ht="9.9499999999999993" customHeight="1">
      <c r="A37" s="16"/>
      <c r="B37" s="30" t="s">
        <v>1</v>
      </c>
      <c r="C37" s="31">
        <v>140000</v>
      </c>
      <c r="D37" s="32">
        <v>140000</v>
      </c>
      <c r="E37" s="23">
        <f t="shared" si="3"/>
        <v>0</v>
      </c>
      <c r="F37" s="54" t="s">
        <v>17</v>
      </c>
      <c r="G37" s="59"/>
      <c r="H37" s="59"/>
      <c r="I37" s="55"/>
    </row>
    <row r="38" spans="1:9" ht="9" customHeight="1">
      <c r="A38" s="14"/>
      <c r="B38" s="36" t="s">
        <v>44</v>
      </c>
      <c r="C38" s="38">
        <f>SUM(C35:C37)</f>
        <v>540000</v>
      </c>
      <c r="D38" s="38">
        <f>SUM(D35:D37)</f>
        <v>540000</v>
      </c>
      <c r="E38" s="9">
        <f t="shared" si="3"/>
        <v>0</v>
      </c>
      <c r="F38" s="56"/>
      <c r="G38" s="57"/>
      <c r="H38" s="57"/>
      <c r="I38" s="58"/>
    </row>
    <row r="39" spans="1:9" ht="9.9499999999999993" customHeight="1">
      <c r="A39" s="6" t="s">
        <v>47</v>
      </c>
      <c r="B39" s="6" t="s">
        <v>48</v>
      </c>
      <c r="C39" s="7">
        <v>161000</v>
      </c>
      <c r="D39" s="8">
        <v>161000</v>
      </c>
      <c r="E39" s="9">
        <f t="shared" si="3"/>
        <v>0</v>
      </c>
      <c r="F39" s="63" t="s">
        <v>16</v>
      </c>
      <c r="G39" s="64"/>
      <c r="H39" s="64"/>
      <c r="I39" s="65"/>
    </row>
    <row r="40" spans="1:9" ht="9" customHeight="1">
      <c r="A40" s="14"/>
      <c r="B40" s="6" t="s">
        <v>49</v>
      </c>
      <c r="C40" s="7">
        <v>26000</v>
      </c>
      <c r="D40" s="8">
        <v>26000</v>
      </c>
      <c r="E40" s="9">
        <f t="shared" si="3"/>
        <v>0</v>
      </c>
      <c r="F40" s="54" t="s">
        <v>50</v>
      </c>
      <c r="G40" s="59"/>
      <c r="H40" s="59"/>
      <c r="I40" s="55"/>
    </row>
    <row r="41" spans="1:9" ht="9" customHeight="1">
      <c r="A41" s="14"/>
      <c r="B41" s="6" t="s">
        <v>6</v>
      </c>
      <c r="C41" s="7">
        <v>550000</v>
      </c>
      <c r="D41" s="8">
        <v>550000</v>
      </c>
      <c r="E41" s="9">
        <f t="shared" si="3"/>
        <v>0</v>
      </c>
      <c r="F41" s="54" t="s">
        <v>18</v>
      </c>
      <c r="G41" s="59"/>
      <c r="H41" s="59"/>
      <c r="I41" s="55"/>
    </row>
    <row r="42" spans="1:9" ht="9" customHeight="1">
      <c r="A42" s="14"/>
      <c r="B42" s="6" t="s">
        <v>51</v>
      </c>
      <c r="C42" s="7">
        <v>30000</v>
      </c>
      <c r="D42" s="8">
        <v>30000</v>
      </c>
      <c r="E42" s="9">
        <f t="shared" si="3"/>
        <v>0</v>
      </c>
      <c r="F42" s="54" t="s">
        <v>52</v>
      </c>
      <c r="G42" s="59"/>
      <c r="H42" s="59"/>
      <c r="I42" s="55"/>
    </row>
    <row r="43" spans="1:9" ht="11.1" customHeight="1">
      <c r="A43" s="14"/>
      <c r="B43" s="6" t="s">
        <v>53</v>
      </c>
      <c r="C43" s="7">
        <v>50000</v>
      </c>
      <c r="D43" s="8">
        <v>50000</v>
      </c>
      <c r="E43" s="9">
        <f t="shared" si="3"/>
        <v>0</v>
      </c>
      <c r="F43" s="54" t="s">
        <v>2</v>
      </c>
      <c r="G43" s="59"/>
      <c r="H43" s="59"/>
      <c r="I43" s="55"/>
    </row>
    <row r="44" spans="1:9" ht="9" customHeight="1">
      <c r="A44" s="14"/>
      <c r="B44" s="6" t="s">
        <v>54</v>
      </c>
      <c r="C44" s="7">
        <v>100000</v>
      </c>
      <c r="D44" s="8">
        <v>100000</v>
      </c>
      <c r="E44" s="9">
        <f t="shared" si="3"/>
        <v>0</v>
      </c>
      <c r="F44" s="54" t="s">
        <v>55</v>
      </c>
      <c r="G44" s="59"/>
      <c r="H44" s="59"/>
      <c r="I44" s="55"/>
    </row>
    <row r="45" spans="1:9" ht="9" customHeight="1">
      <c r="A45" s="14"/>
      <c r="B45" s="6" t="s">
        <v>56</v>
      </c>
      <c r="C45" s="7">
        <v>50000</v>
      </c>
      <c r="D45" s="8">
        <v>50000</v>
      </c>
      <c r="E45" s="9">
        <f t="shared" si="3"/>
        <v>0</v>
      </c>
      <c r="F45" s="54" t="s">
        <v>3</v>
      </c>
      <c r="G45" s="59"/>
      <c r="H45" s="59"/>
      <c r="I45" s="55"/>
    </row>
    <row r="46" spans="1:9" ht="9.9499999999999993" customHeight="1">
      <c r="A46" s="14"/>
      <c r="B46" s="6" t="s">
        <v>4</v>
      </c>
      <c r="C46" s="7">
        <v>220000</v>
      </c>
      <c r="D46" s="8">
        <v>120000</v>
      </c>
      <c r="E46" s="9">
        <f t="shared" si="3"/>
        <v>100000</v>
      </c>
      <c r="F46" s="54" t="s">
        <v>57</v>
      </c>
      <c r="G46" s="59"/>
      <c r="H46" s="59"/>
      <c r="I46" s="55"/>
    </row>
    <row r="47" spans="1:9" ht="9" customHeight="1">
      <c r="A47" s="14"/>
      <c r="B47" s="6" t="s">
        <v>44</v>
      </c>
      <c r="C47" s="7">
        <f>SUM(C39:C46)</f>
        <v>1187000</v>
      </c>
      <c r="D47" s="8">
        <f>SUM(D39:D46)</f>
        <v>1087000</v>
      </c>
      <c r="E47" s="9">
        <f t="shared" si="3"/>
        <v>100000</v>
      </c>
      <c r="F47" s="56"/>
      <c r="G47" s="57"/>
      <c r="H47" s="57"/>
      <c r="I47" s="58"/>
    </row>
    <row r="48" spans="1:9" ht="9" customHeight="1">
      <c r="A48" s="6" t="s">
        <v>58</v>
      </c>
      <c r="B48" s="6" t="s">
        <v>59</v>
      </c>
      <c r="C48" s="7">
        <v>45000</v>
      </c>
      <c r="D48" s="8">
        <v>42000</v>
      </c>
      <c r="E48" s="9">
        <f t="shared" si="3"/>
        <v>3000</v>
      </c>
      <c r="F48" s="10">
        <v>3000</v>
      </c>
      <c r="G48" s="11" t="s">
        <v>8</v>
      </c>
      <c r="H48" s="12">
        <v>15</v>
      </c>
      <c r="I48" s="40" t="s">
        <v>60</v>
      </c>
    </row>
    <row r="49" spans="1:9" ht="9" customHeight="1">
      <c r="A49" s="14"/>
      <c r="B49" s="6" t="s">
        <v>61</v>
      </c>
      <c r="C49" s="7">
        <v>45000</v>
      </c>
      <c r="D49" s="8">
        <v>45000</v>
      </c>
      <c r="E49" s="9">
        <f t="shared" si="3"/>
        <v>0</v>
      </c>
      <c r="F49" s="54" t="s">
        <v>62</v>
      </c>
      <c r="G49" s="59"/>
      <c r="H49" s="59"/>
      <c r="I49" s="55"/>
    </row>
    <row r="50" spans="1:9" ht="8.25" customHeight="1">
      <c r="A50" s="14"/>
      <c r="B50" s="6" t="s">
        <v>63</v>
      </c>
      <c r="C50" s="7">
        <v>0</v>
      </c>
      <c r="D50" s="8">
        <v>0</v>
      </c>
      <c r="E50" s="9">
        <f t="shared" si="3"/>
        <v>0</v>
      </c>
      <c r="F50" s="54"/>
      <c r="G50" s="59"/>
      <c r="H50" s="59"/>
      <c r="I50" s="55"/>
    </row>
    <row r="51" spans="1:9" ht="9" customHeight="1">
      <c r="A51" s="14"/>
      <c r="B51" s="6" t="s">
        <v>43</v>
      </c>
      <c r="C51" s="7">
        <v>0</v>
      </c>
      <c r="D51" s="8">
        <v>0</v>
      </c>
      <c r="E51" s="9">
        <f t="shared" si="3"/>
        <v>0</v>
      </c>
      <c r="F51" s="56"/>
      <c r="G51" s="57"/>
      <c r="H51" s="57"/>
      <c r="I51" s="58"/>
    </row>
    <row r="52" spans="1:9" ht="9" customHeight="1">
      <c r="A52" s="14"/>
      <c r="B52" s="6" t="s">
        <v>44</v>
      </c>
      <c r="C52" s="7">
        <f>SUM(C48:C51)</f>
        <v>90000</v>
      </c>
      <c r="D52" s="8">
        <f>SUM(D48:D51)</f>
        <v>87000</v>
      </c>
      <c r="E52" s="9">
        <f t="shared" si="3"/>
        <v>3000</v>
      </c>
      <c r="F52" s="56"/>
      <c r="G52" s="57"/>
      <c r="H52" s="57"/>
      <c r="I52" s="58"/>
    </row>
    <row r="53" spans="1:9" ht="9" customHeight="1">
      <c r="A53" s="6" t="s">
        <v>64</v>
      </c>
      <c r="B53" s="6" t="s">
        <v>65</v>
      </c>
      <c r="C53" s="7">
        <v>40000</v>
      </c>
      <c r="D53" s="8">
        <v>40000</v>
      </c>
      <c r="E53" s="9">
        <f t="shared" si="3"/>
        <v>0</v>
      </c>
      <c r="F53" s="54" t="s">
        <v>66</v>
      </c>
      <c r="G53" s="59"/>
      <c r="H53" s="59"/>
      <c r="I53" s="55"/>
    </row>
    <row r="54" spans="1:9" ht="9" customHeight="1">
      <c r="A54" s="14"/>
      <c r="B54" s="6" t="s">
        <v>44</v>
      </c>
      <c r="C54" s="7">
        <f>C53</f>
        <v>40000</v>
      </c>
      <c r="D54" s="8">
        <v>40000</v>
      </c>
      <c r="E54" s="9">
        <f t="shared" si="3"/>
        <v>0</v>
      </c>
      <c r="F54" s="56"/>
      <c r="G54" s="57"/>
      <c r="H54" s="57"/>
      <c r="I54" s="58"/>
    </row>
    <row r="55" spans="1:9" ht="9.9499999999999993" customHeight="1">
      <c r="A55" s="6" t="s">
        <v>67</v>
      </c>
      <c r="B55" s="6" t="s">
        <v>68</v>
      </c>
      <c r="C55" s="7">
        <v>30000</v>
      </c>
      <c r="D55" s="8">
        <v>30000</v>
      </c>
      <c r="E55" s="9">
        <f>C55-D55</f>
        <v>0</v>
      </c>
      <c r="F55" s="56"/>
      <c r="G55" s="57"/>
      <c r="H55" s="57"/>
      <c r="I55" s="58"/>
    </row>
    <row r="56" spans="1:9" ht="9" customHeight="1">
      <c r="A56" s="14"/>
      <c r="B56" s="6" t="s">
        <v>44</v>
      </c>
      <c r="C56" s="7">
        <v>30000</v>
      </c>
      <c r="D56" s="8">
        <f>D55</f>
        <v>30000</v>
      </c>
      <c r="E56" s="9">
        <f t="shared" si="3"/>
        <v>0</v>
      </c>
      <c r="F56" s="56"/>
      <c r="G56" s="57"/>
      <c r="H56" s="57"/>
      <c r="I56" s="58"/>
    </row>
    <row r="57" spans="1:9" ht="9" customHeight="1">
      <c r="A57" s="6" t="s">
        <v>43</v>
      </c>
      <c r="B57" s="6" t="s">
        <v>43</v>
      </c>
      <c r="C57" s="7">
        <v>115123</v>
      </c>
      <c r="D57" s="8">
        <v>27684</v>
      </c>
      <c r="E57" s="9">
        <f t="shared" si="3"/>
        <v>87439</v>
      </c>
      <c r="F57" s="60"/>
      <c r="G57" s="61"/>
      <c r="H57" s="61"/>
      <c r="I57" s="62"/>
    </row>
    <row r="58" spans="1:9" ht="9" customHeight="1">
      <c r="A58" s="54" t="s">
        <v>69</v>
      </c>
      <c r="B58" s="55"/>
      <c r="C58" s="41">
        <f>C34+C47+C52+C54+C56+C38+C57</f>
        <v>2354538</v>
      </c>
      <c r="D58" s="41">
        <f>D34+D47+D52+D54+D56+D38+D57</f>
        <v>2147538</v>
      </c>
      <c r="E58" s="9">
        <f t="shared" si="3"/>
        <v>207000</v>
      </c>
      <c r="F58" s="56"/>
      <c r="G58" s="57"/>
      <c r="H58" s="57"/>
      <c r="I58" s="58"/>
    </row>
    <row r="59" spans="1:9" ht="8.25" customHeight="1">
      <c r="A59" s="54" t="s">
        <v>70</v>
      </c>
      <c r="B59" s="55"/>
      <c r="C59" s="41">
        <f>C19-C58</f>
        <v>0</v>
      </c>
      <c r="D59" s="8">
        <v>0</v>
      </c>
      <c r="E59" s="9">
        <f>C59-D59</f>
        <v>0</v>
      </c>
      <c r="F59" s="56"/>
      <c r="G59" s="57"/>
      <c r="H59" s="57"/>
      <c r="I59" s="58"/>
    </row>
    <row r="60" spans="1:9" ht="8.25" customHeight="1">
      <c r="A60" s="54" t="s">
        <v>71</v>
      </c>
      <c r="B60" s="55"/>
      <c r="C60" s="41">
        <f>C59</f>
        <v>0</v>
      </c>
      <c r="D60" s="8">
        <v>0</v>
      </c>
      <c r="E60" s="9">
        <f t="shared" si="3"/>
        <v>0</v>
      </c>
      <c r="F60" s="56"/>
      <c r="G60" s="57"/>
      <c r="H60" s="57"/>
      <c r="I60" s="58"/>
    </row>
  </sheetData>
  <mergeCells count="54">
    <mergeCell ref="A1:I1"/>
    <mergeCell ref="B2:D2"/>
    <mergeCell ref="A3:B3"/>
    <mergeCell ref="C3:C4"/>
    <mergeCell ref="D3:D4"/>
    <mergeCell ref="E3:E4"/>
    <mergeCell ref="F3:I4"/>
    <mergeCell ref="A21:B21"/>
    <mergeCell ref="F21:I21"/>
    <mergeCell ref="F11:I11"/>
    <mergeCell ref="F12:I12"/>
    <mergeCell ref="F13:I13"/>
    <mergeCell ref="F15:I15"/>
    <mergeCell ref="F16:I16"/>
    <mergeCell ref="A17:B17"/>
    <mergeCell ref="F17:I17"/>
    <mergeCell ref="A18:B18"/>
    <mergeCell ref="F18:I18"/>
    <mergeCell ref="A19:B19"/>
    <mergeCell ref="F19:I19"/>
    <mergeCell ref="A20:I20"/>
    <mergeCell ref="F24:I24"/>
    <mergeCell ref="F28:I28"/>
    <mergeCell ref="F30:I30"/>
    <mergeCell ref="F33:I33"/>
    <mergeCell ref="F34:I34"/>
    <mergeCell ref="F45:I45"/>
    <mergeCell ref="F37:I37"/>
    <mergeCell ref="F38:I38"/>
    <mergeCell ref="F39:I39"/>
    <mergeCell ref="F35:I35"/>
    <mergeCell ref="F36:I36"/>
    <mergeCell ref="F40:I40"/>
    <mergeCell ref="F41:I41"/>
    <mergeCell ref="F42:I42"/>
    <mergeCell ref="F43:I43"/>
    <mergeCell ref="F44:I44"/>
    <mergeCell ref="F46:I46"/>
    <mergeCell ref="F47:I47"/>
    <mergeCell ref="F49:I49"/>
    <mergeCell ref="F51:I51"/>
    <mergeCell ref="F52:I52"/>
    <mergeCell ref="A59:B59"/>
    <mergeCell ref="F59:I59"/>
    <mergeCell ref="A60:B60"/>
    <mergeCell ref="F60:I60"/>
    <mergeCell ref="F50:I50"/>
    <mergeCell ref="F54:I54"/>
    <mergeCell ref="F55:I55"/>
    <mergeCell ref="F56:I56"/>
    <mergeCell ref="F57:I57"/>
    <mergeCell ref="A58:B58"/>
    <mergeCell ref="F58:I58"/>
    <mergeCell ref="F53:I53"/>
  </mergeCells>
  <phoneticPr fontId="2"/>
  <pageMargins left="0.23622047244094488" right="0.23622047244094488" top="0.74803149606299213" bottom="0.74803149606299213" header="0.31496062992125984" footer="0.31496062992125984"/>
  <pageSetup paperSize="9" scale="97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8"/>
  <sheetViews>
    <sheetView view="pageBreakPreview" topLeftCell="A56" zoomScale="160" zoomScaleNormal="160" zoomScaleSheetLayoutView="160" workbookViewId="0">
      <selection activeCell="K15" sqref="K15"/>
    </sheetView>
  </sheetViews>
  <sheetFormatPr defaultColWidth="9" defaultRowHeight="12.75"/>
  <cols>
    <col min="1" max="1" width="14" customWidth="1"/>
    <col min="2" max="2" width="18.6640625" customWidth="1"/>
    <col min="3" max="3" width="13.6640625" style="1" customWidth="1"/>
    <col min="4" max="4" width="12.6640625" style="1" customWidth="1"/>
    <col min="5" max="5" width="11.33203125" style="1" customWidth="1"/>
    <col min="6" max="6" width="8" customWidth="1"/>
    <col min="7" max="7" width="2.1640625" customWidth="1"/>
    <col min="8" max="8" width="3.33203125" customWidth="1"/>
    <col min="9" max="9" width="29.33203125" customWidth="1"/>
  </cols>
  <sheetData>
    <row r="1" spans="1:9" ht="18" customHeight="1">
      <c r="A1" s="73" t="s">
        <v>98</v>
      </c>
      <c r="B1" s="73"/>
      <c r="C1" s="73"/>
      <c r="D1" s="73"/>
      <c r="E1" s="73"/>
      <c r="F1" s="73"/>
      <c r="G1" s="73"/>
      <c r="H1" s="73"/>
      <c r="I1" s="73"/>
    </row>
    <row r="2" spans="1:9" ht="16.5" customHeight="1">
      <c r="A2" s="42"/>
      <c r="B2" s="74" t="s">
        <v>13</v>
      </c>
      <c r="C2" s="74"/>
      <c r="D2" s="74"/>
      <c r="E2" s="43"/>
      <c r="F2" s="42"/>
      <c r="G2" s="42"/>
      <c r="H2" s="42"/>
      <c r="I2" s="44" t="s">
        <v>72</v>
      </c>
    </row>
    <row r="3" spans="1:9" ht="9" customHeight="1">
      <c r="A3" s="75" t="s">
        <v>73</v>
      </c>
      <c r="B3" s="76"/>
      <c r="C3" s="77" t="s">
        <v>26</v>
      </c>
      <c r="D3" s="77" t="s">
        <v>27</v>
      </c>
      <c r="E3" s="77" t="s">
        <v>30</v>
      </c>
      <c r="F3" s="79" t="s">
        <v>31</v>
      </c>
      <c r="G3" s="80"/>
      <c r="H3" s="80"/>
      <c r="I3" s="81"/>
    </row>
    <row r="4" spans="1:9" ht="12" customHeight="1">
      <c r="A4" s="45" t="s">
        <v>74</v>
      </c>
      <c r="B4" s="46" t="s">
        <v>75</v>
      </c>
      <c r="C4" s="78"/>
      <c r="D4" s="78"/>
      <c r="E4" s="78"/>
      <c r="F4" s="82"/>
      <c r="G4" s="83"/>
      <c r="H4" s="83"/>
      <c r="I4" s="84"/>
    </row>
    <row r="5" spans="1:9" ht="9" customHeight="1">
      <c r="A5" s="6" t="s">
        <v>76</v>
      </c>
      <c r="B5" s="6" t="s">
        <v>77</v>
      </c>
      <c r="C5" s="7">
        <f>F5*H5</f>
        <v>1400000</v>
      </c>
      <c r="D5" s="8">
        <v>1400000</v>
      </c>
      <c r="E5" s="8">
        <f>C5-D5</f>
        <v>0</v>
      </c>
      <c r="F5" s="10">
        <v>100000</v>
      </c>
      <c r="G5" s="11" t="s">
        <v>7</v>
      </c>
      <c r="H5" s="12">
        <v>14</v>
      </c>
      <c r="I5" s="13" t="s">
        <v>9</v>
      </c>
    </row>
    <row r="6" spans="1:9" ht="8.25" customHeight="1">
      <c r="A6" s="14"/>
      <c r="B6" s="6" t="s">
        <v>78</v>
      </c>
      <c r="C6" s="7">
        <f>F6*H6</f>
        <v>0</v>
      </c>
      <c r="D6" s="8">
        <v>0</v>
      </c>
      <c r="E6" s="8">
        <f t="shared" ref="E6:E19" si="0">C6-D6</f>
        <v>0</v>
      </c>
      <c r="F6" s="10">
        <v>50000</v>
      </c>
      <c r="G6" s="11" t="s">
        <v>7</v>
      </c>
      <c r="H6" s="15">
        <v>0</v>
      </c>
      <c r="I6" s="13" t="s">
        <v>10</v>
      </c>
    </row>
    <row r="7" spans="1:9" ht="8.25" customHeight="1">
      <c r="A7" s="14"/>
      <c r="B7" s="6" t="s">
        <v>79</v>
      </c>
      <c r="C7" s="7">
        <f>F7*H7</f>
        <v>0</v>
      </c>
      <c r="D7" s="8">
        <v>0</v>
      </c>
      <c r="E7" s="8">
        <f t="shared" si="0"/>
        <v>0</v>
      </c>
      <c r="F7" s="10">
        <v>60000</v>
      </c>
      <c r="G7" s="11" t="s">
        <v>7</v>
      </c>
      <c r="H7" s="15">
        <v>0</v>
      </c>
      <c r="I7" s="13" t="s">
        <v>10</v>
      </c>
    </row>
    <row r="8" spans="1:9" ht="9" customHeight="1">
      <c r="A8" s="14"/>
      <c r="B8" s="6" t="s">
        <v>80</v>
      </c>
      <c r="C8" s="7">
        <f t="shared" ref="C8:C10" si="1">F8*H8</f>
        <v>180000</v>
      </c>
      <c r="D8" s="8">
        <v>90000</v>
      </c>
      <c r="E8" s="8">
        <f t="shared" si="0"/>
        <v>90000</v>
      </c>
      <c r="F8" s="10">
        <v>30000</v>
      </c>
      <c r="G8" s="11" t="s">
        <v>7</v>
      </c>
      <c r="H8" s="15">
        <v>6</v>
      </c>
      <c r="I8" s="13" t="s">
        <v>25</v>
      </c>
    </row>
    <row r="9" spans="1:9" ht="9.9499999999999993" customHeight="1">
      <c r="A9" s="14"/>
      <c r="B9" s="6" t="s">
        <v>81</v>
      </c>
      <c r="C9" s="7">
        <f t="shared" si="1"/>
        <v>0</v>
      </c>
      <c r="D9" s="8">
        <v>5000</v>
      </c>
      <c r="E9" s="8">
        <f t="shared" si="0"/>
        <v>-5000</v>
      </c>
      <c r="F9" s="10">
        <v>5000</v>
      </c>
      <c r="G9" s="11" t="s">
        <v>7</v>
      </c>
      <c r="H9" s="12">
        <v>0</v>
      </c>
      <c r="I9" s="13" t="s">
        <v>24</v>
      </c>
    </row>
    <row r="10" spans="1:9" ht="9" customHeight="1">
      <c r="A10" s="14"/>
      <c r="B10" s="6" t="s">
        <v>82</v>
      </c>
      <c r="C10" s="7">
        <f t="shared" si="1"/>
        <v>0</v>
      </c>
      <c r="D10" s="8">
        <v>0</v>
      </c>
      <c r="E10" s="8">
        <f t="shared" si="0"/>
        <v>0</v>
      </c>
      <c r="F10" s="10">
        <v>15000</v>
      </c>
      <c r="G10" s="11" t="s">
        <v>7</v>
      </c>
      <c r="H10" s="15">
        <v>0</v>
      </c>
      <c r="I10" s="13" t="s">
        <v>9</v>
      </c>
    </row>
    <row r="11" spans="1:9" ht="9" customHeight="1">
      <c r="A11" s="6" t="s">
        <v>83</v>
      </c>
      <c r="B11" s="14"/>
      <c r="C11" s="9">
        <v>0</v>
      </c>
      <c r="D11" s="8">
        <v>0</v>
      </c>
      <c r="E11" s="8">
        <f t="shared" si="0"/>
        <v>0</v>
      </c>
      <c r="F11" s="56"/>
      <c r="G11" s="57"/>
      <c r="H11" s="57"/>
      <c r="I11" s="58"/>
    </row>
    <row r="12" spans="1:9" ht="9" customHeight="1">
      <c r="A12" s="6" t="s">
        <v>84</v>
      </c>
      <c r="B12" s="6" t="s">
        <v>85</v>
      </c>
      <c r="C12" s="9">
        <v>0</v>
      </c>
      <c r="D12" s="8">
        <v>0</v>
      </c>
      <c r="E12" s="8">
        <f t="shared" si="0"/>
        <v>0</v>
      </c>
      <c r="F12" s="54" t="s">
        <v>86</v>
      </c>
      <c r="G12" s="59"/>
      <c r="H12" s="59"/>
      <c r="I12" s="55"/>
    </row>
    <row r="13" spans="1:9" ht="9.9499999999999993" customHeight="1">
      <c r="A13" s="14"/>
      <c r="B13" s="6" t="s">
        <v>87</v>
      </c>
      <c r="C13" s="9">
        <v>0</v>
      </c>
      <c r="D13" s="8">
        <v>0</v>
      </c>
      <c r="E13" s="8">
        <f t="shared" si="0"/>
        <v>0</v>
      </c>
      <c r="F13" s="54" t="s">
        <v>23</v>
      </c>
      <c r="G13" s="59"/>
      <c r="H13" s="59"/>
      <c r="I13" s="55"/>
    </row>
    <row r="14" spans="1:9" ht="9.9499999999999993" customHeight="1">
      <c r="A14" s="14"/>
      <c r="B14" s="6" t="s">
        <v>12</v>
      </c>
      <c r="C14" s="9">
        <v>0</v>
      </c>
      <c r="D14" s="8">
        <v>0</v>
      </c>
      <c r="E14" s="8">
        <f t="shared" si="0"/>
        <v>0</v>
      </c>
      <c r="F14" s="19"/>
      <c r="G14" s="11"/>
      <c r="H14" s="11"/>
      <c r="I14" s="13"/>
    </row>
    <row r="15" spans="1:9" ht="9" customHeight="1">
      <c r="A15" s="6" t="s">
        <v>88</v>
      </c>
      <c r="B15" s="6" t="s">
        <v>89</v>
      </c>
      <c r="C15" s="9">
        <v>40000</v>
      </c>
      <c r="D15" s="8">
        <v>40000</v>
      </c>
      <c r="E15" s="8">
        <f t="shared" si="0"/>
        <v>0</v>
      </c>
      <c r="F15" s="54" t="s">
        <v>22</v>
      </c>
      <c r="G15" s="59"/>
      <c r="H15" s="59"/>
      <c r="I15" s="55"/>
    </row>
    <row r="16" spans="1:9" ht="9" customHeight="1">
      <c r="A16" s="14"/>
      <c r="B16" s="6" t="s">
        <v>44</v>
      </c>
      <c r="C16" s="9">
        <f>SUM(C5:C15)</f>
        <v>1620000</v>
      </c>
      <c r="D16" s="9">
        <v>1535000</v>
      </c>
      <c r="E16" s="8">
        <f t="shared" si="0"/>
        <v>85000</v>
      </c>
      <c r="F16" s="56"/>
      <c r="G16" s="57"/>
      <c r="H16" s="57"/>
      <c r="I16" s="58"/>
    </row>
    <row r="17" spans="1:12" ht="9" customHeight="1">
      <c r="A17" s="54" t="s">
        <v>90</v>
      </c>
      <c r="B17" s="55"/>
      <c r="C17" s="23">
        <f>C16</f>
        <v>1620000</v>
      </c>
      <c r="D17" s="23">
        <f>D16</f>
        <v>1535000</v>
      </c>
      <c r="E17" s="8">
        <f t="shared" si="0"/>
        <v>85000</v>
      </c>
      <c r="F17" s="56"/>
      <c r="G17" s="57"/>
      <c r="H17" s="57"/>
      <c r="I17" s="58"/>
    </row>
    <row r="18" spans="1:12" ht="9.9499999999999993" customHeight="1">
      <c r="A18" s="54" t="s">
        <v>91</v>
      </c>
      <c r="B18" s="55"/>
      <c r="C18" s="23">
        <v>527538</v>
      </c>
      <c r="D18" s="8">
        <v>0</v>
      </c>
      <c r="E18" s="8">
        <f t="shared" si="0"/>
        <v>527538</v>
      </c>
      <c r="F18" s="56"/>
      <c r="G18" s="57"/>
      <c r="H18" s="57"/>
      <c r="I18" s="58"/>
    </row>
    <row r="19" spans="1:12" ht="9" customHeight="1">
      <c r="A19" s="54" t="s">
        <v>92</v>
      </c>
      <c r="B19" s="55"/>
      <c r="C19" s="23">
        <f>C17+C18</f>
        <v>2147538</v>
      </c>
      <c r="D19" s="8">
        <f>D17+D18</f>
        <v>1535000</v>
      </c>
      <c r="E19" s="8">
        <f t="shared" si="0"/>
        <v>612538</v>
      </c>
      <c r="F19" s="56"/>
      <c r="G19" s="57"/>
      <c r="H19" s="57"/>
      <c r="I19" s="58"/>
    </row>
    <row r="20" spans="1:12" ht="9" customHeight="1">
      <c r="A20" s="72"/>
      <c r="B20" s="72"/>
      <c r="C20" s="72"/>
      <c r="D20" s="72"/>
      <c r="E20" s="72"/>
      <c r="F20" s="72"/>
      <c r="G20" s="72"/>
      <c r="H20" s="72"/>
      <c r="I20" s="72"/>
    </row>
    <row r="21" spans="1:12" ht="18" customHeight="1">
      <c r="A21" s="75" t="s">
        <v>29</v>
      </c>
      <c r="B21" s="76"/>
      <c r="C21" s="3" t="s">
        <v>15</v>
      </c>
      <c r="D21" s="4" t="s">
        <v>28</v>
      </c>
      <c r="E21" s="5" t="s">
        <v>30</v>
      </c>
      <c r="F21" s="75" t="s">
        <v>31</v>
      </c>
      <c r="G21" s="85"/>
      <c r="H21" s="85"/>
      <c r="I21" s="76"/>
    </row>
    <row r="22" spans="1:12" ht="9" customHeight="1">
      <c r="A22" s="6" t="s">
        <v>32</v>
      </c>
      <c r="B22" s="6" t="s">
        <v>5</v>
      </c>
      <c r="C22" s="7">
        <f>F22*H22</f>
        <v>31304</v>
      </c>
      <c r="D22" s="8">
        <v>31304</v>
      </c>
      <c r="E22" s="9">
        <f>C22-D22</f>
        <v>0</v>
      </c>
      <c r="F22" s="10">
        <v>2236</v>
      </c>
      <c r="G22" s="11" t="s">
        <v>7</v>
      </c>
      <c r="H22" s="12">
        <v>14</v>
      </c>
      <c r="I22" s="13" t="s">
        <v>9</v>
      </c>
      <c r="L22" s="2"/>
    </row>
    <row r="23" spans="1:12" ht="9" customHeight="1">
      <c r="A23" s="14"/>
      <c r="B23" s="6" t="s">
        <v>33</v>
      </c>
      <c r="C23" s="7">
        <f t="shared" ref="C23:C32" si="2">F23*H23</f>
        <v>25550</v>
      </c>
      <c r="D23" s="8">
        <v>25550</v>
      </c>
      <c r="E23" s="9">
        <f t="shared" ref="E23:E68" si="3">C23-D23</f>
        <v>0</v>
      </c>
      <c r="F23" s="10">
        <v>1825</v>
      </c>
      <c r="G23" s="11" t="s">
        <v>7</v>
      </c>
      <c r="H23" s="12">
        <v>14</v>
      </c>
      <c r="I23" s="13" t="s">
        <v>9</v>
      </c>
    </row>
    <row r="24" spans="1:12" ht="9" customHeight="1">
      <c r="A24" s="14"/>
      <c r="B24" s="6" t="s">
        <v>34</v>
      </c>
      <c r="C24" s="7">
        <v>30000</v>
      </c>
      <c r="D24" s="8">
        <v>30000</v>
      </c>
      <c r="E24" s="9">
        <f t="shared" si="3"/>
        <v>0</v>
      </c>
      <c r="F24" s="66" t="s">
        <v>0</v>
      </c>
      <c r="G24" s="67"/>
      <c r="H24" s="67"/>
      <c r="I24" s="68"/>
    </row>
    <row r="25" spans="1:12" ht="9.9499999999999993" customHeight="1">
      <c r="A25" s="14"/>
      <c r="B25" s="6" t="s">
        <v>35</v>
      </c>
      <c r="C25" s="7">
        <f t="shared" si="2"/>
        <v>70000</v>
      </c>
      <c r="D25" s="8">
        <v>70000</v>
      </c>
      <c r="E25" s="9">
        <f t="shared" si="3"/>
        <v>0</v>
      </c>
      <c r="F25" s="10">
        <v>5000</v>
      </c>
      <c r="G25" s="11" t="s">
        <v>7</v>
      </c>
      <c r="H25" s="12">
        <v>14</v>
      </c>
      <c r="I25" s="13" t="s">
        <v>9</v>
      </c>
    </row>
    <row r="26" spans="1:12" ht="9" customHeight="1">
      <c r="A26" s="14"/>
      <c r="B26" s="6" t="s">
        <v>36</v>
      </c>
      <c r="C26" s="7">
        <v>0</v>
      </c>
      <c r="D26" s="8">
        <v>0</v>
      </c>
      <c r="E26" s="9">
        <f t="shared" si="3"/>
        <v>0</v>
      </c>
      <c r="F26" s="10">
        <v>20000</v>
      </c>
      <c r="G26" s="11" t="s">
        <v>7</v>
      </c>
      <c r="H26" s="15">
        <v>0</v>
      </c>
      <c r="I26" s="13" t="s">
        <v>9</v>
      </c>
    </row>
    <row r="27" spans="1:12" ht="9" customHeight="1">
      <c r="A27" s="14"/>
      <c r="B27" s="6" t="s">
        <v>37</v>
      </c>
      <c r="C27" s="7">
        <f t="shared" si="2"/>
        <v>42000</v>
      </c>
      <c r="D27" s="8">
        <v>42000</v>
      </c>
      <c r="E27" s="9">
        <f t="shared" si="3"/>
        <v>0</v>
      </c>
      <c r="F27" s="10">
        <v>3000</v>
      </c>
      <c r="G27" s="11" t="s">
        <v>7</v>
      </c>
      <c r="H27" s="12">
        <v>14</v>
      </c>
      <c r="I27" s="13" t="s">
        <v>9</v>
      </c>
    </row>
    <row r="28" spans="1:12" ht="9" customHeight="1">
      <c r="A28" s="14"/>
      <c r="B28" s="6" t="s">
        <v>38</v>
      </c>
      <c r="C28" s="7">
        <v>10000</v>
      </c>
      <c r="D28" s="8">
        <v>10000</v>
      </c>
      <c r="E28" s="9">
        <f t="shared" si="3"/>
        <v>0</v>
      </c>
      <c r="F28" s="66" t="s">
        <v>0</v>
      </c>
      <c r="G28" s="67"/>
      <c r="H28" s="67"/>
      <c r="I28" s="68"/>
    </row>
    <row r="29" spans="1:12" ht="9.9499999999999993" customHeight="1">
      <c r="A29" s="14"/>
      <c r="B29" s="6" t="s">
        <v>39</v>
      </c>
      <c r="C29" s="7">
        <f t="shared" si="2"/>
        <v>14000</v>
      </c>
      <c r="D29" s="8">
        <v>14000</v>
      </c>
      <c r="E29" s="9">
        <f t="shared" si="3"/>
        <v>0</v>
      </c>
      <c r="F29" s="10">
        <v>1000</v>
      </c>
      <c r="G29" s="11" t="s">
        <v>7</v>
      </c>
      <c r="H29" s="12">
        <v>14</v>
      </c>
      <c r="I29" s="13" t="s">
        <v>9</v>
      </c>
    </row>
    <row r="30" spans="1:12" ht="9" customHeight="1">
      <c r="A30" s="14"/>
      <c r="B30" s="6" t="s">
        <v>40</v>
      </c>
      <c r="C30" s="7">
        <v>50000</v>
      </c>
      <c r="D30" s="8">
        <v>50000</v>
      </c>
      <c r="E30" s="9">
        <f t="shared" si="3"/>
        <v>0</v>
      </c>
      <c r="F30" s="66" t="s">
        <v>0</v>
      </c>
      <c r="G30" s="67"/>
      <c r="H30" s="67"/>
      <c r="I30" s="68"/>
    </row>
    <row r="31" spans="1:12" ht="9" customHeight="1">
      <c r="A31" s="14"/>
      <c r="B31" s="6" t="s">
        <v>41</v>
      </c>
      <c r="C31" s="7">
        <f t="shared" si="2"/>
        <v>49000</v>
      </c>
      <c r="D31" s="8">
        <v>49000</v>
      </c>
      <c r="E31" s="9">
        <f t="shared" si="3"/>
        <v>0</v>
      </c>
      <c r="F31" s="10">
        <v>3500</v>
      </c>
      <c r="G31" s="11" t="s">
        <v>7</v>
      </c>
      <c r="H31" s="12">
        <v>14</v>
      </c>
      <c r="I31" s="13" t="s">
        <v>9</v>
      </c>
    </row>
    <row r="32" spans="1:12" ht="9" customHeight="1">
      <c r="A32" s="14"/>
      <c r="B32" s="6" t="s">
        <v>42</v>
      </c>
      <c r="C32" s="7">
        <f t="shared" si="2"/>
        <v>14000</v>
      </c>
      <c r="D32" s="8">
        <v>14000</v>
      </c>
      <c r="E32" s="9">
        <f t="shared" si="3"/>
        <v>0</v>
      </c>
      <c r="F32" s="10">
        <v>7000</v>
      </c>
      <c r="G32" s="11" t="s">
        <v>7</v>
      </c>
      <c r="H32" s="15">
        <v>2</v>
      </c>
      <c r="I32" s="13" t="s">
        <v>9</v>
      </c>
    </row>
    <row r="33" spans="1:9" ht="9.9499999999999993" customHeight="1">
      <c r="A33" s="14"/>
      <c r="B33" s="6" t="s">
        <v>43</v>
      </c>
      <c r="C33" s="7">
        <f t="shared" ref="C33" si="4">F33*H33</f>
        <v>0</v>
      </c>
      <c r="D33" s="8">
        <v>0</v>
      </c>
      <c r="E33" s="9">
        <f t="shared" si="3"/>
        <v>0</v>
      </c>
      <c r="F33" s="56"/>
      <c r="G33" s="57"/>
      <c r="H33" s="57"/>
      <c r="I33" s="58"/>
    </row>
    <row r="34" spans="1:9" ht="9" customHeight="1">
      <c r="A34" s="14"/>
      <c r="B34" s="17" t="s">
        <v>44</v>
      </c>
      <c r="C34" s="18">
        <f>SUM(C22:C33)</f>
        <v>335854</v>
      </c>
      <c r="D34" s="18">
        <f>SUM(D22:D33)</f>
        <v>335854</v>
      </c>
      <c r="E34" s="9">
        <f t="shared" si="3"/>
        <v>0</v>
      </c>
      <c r="F34" s="56"/>
      <c r="G34" s="57"/>
      <c r="H34" s="57"/>
      <c r="I34" s="58"/>
    </row>
    <row r="35" spans="1:9" ht="9" customHeight="1">
      <c r="A35" s="19" t="s">
        <v>45</v>
      </c>
      <c r="B35" s="20" t="s">
        <v>11</v>
      </c>
      <c r="C35" s="21">
        <v>0</v>
      </c>
      <c r="D35" s="22">
        <v>0</v>
      </c>
      <c r="E35" s="23">
        <f t="shared" si="3"/>
        <v>0</v>
      </c>
      <c r="F35" s="54" t="s">
        <v>21</v>
      </c>
      <c r="G35" s="59"/>
      <c r="H35" s="59"/>
      <c r="I35" s="55"/>
    </row>
    <row r="36" spans="1:9" ht="9" hidden="1" customHeight="1">
      <c r="A36" s="16"/>
      <c r="B36" s="24"/>
      <c r="C36" s="25">
        <v>0</v>
      </c>
      <c r="D36" s="26">
        <v>0</v>
      </c>
      <c r="E36" s="23">
        <f t="shared" si="3"/>
        <v>0</v>
      </c>
      <c r="F36" s="54"/>
      <c r="G36" s="59"/>
      <c r="H36" s="59"/>
      <c r="I36" s="55"/>
    </row>
    <row r="37" spans="1:9" ht="9" hidden="1" customHeight="1">
      <c r="A37" s="16"/>
      <c r="B37" s="24"/>
      <c r="C37" s="25">
        <v>0</v>
      </c>
      <c r="D37" s="26">
        <v>0</v>
      </c>
      <c r="E37" s="23">
        <f t="shared" si="3"/>
        <v>0</v>
      </c>
      <c r="F37" s="54"/>
      <c r="G37" s="59"/>
      <c r="H37" s="59"/>
      <c r="I37" s="55"/>
    </row>
    <row r="38" spans="1:9" ht="9" hidden="1" customHeight="1">
      <c r="A38" s="16"/>
      <c r="B38" s="24"/>
      <c r="C38" s="25">
        <v>0</v>
      </c>
      <c r="D38" s="26">
        <v>0</v>
      </c>
      <c r="E38" s="23">
        <f t="shared" si="3"/>
        <v>0</v>
      </c>
      <c r="F38" s="54"/>
      <c r="G38" s="59"/>
      <c r="H38" s="59"/>
      <c r="I38" s="55"/>
    </row>
    <row r="39" spans="1:9" ht="9.9499999999999993" hidden="1" customHeight="1">
      <c r="A39" s="16"/>
      <c r="B39" s="24"/>
      <c r="C39" s="25">
        <v>0</v>
      </c>
      <c r="D39" s="26">
        <v>0</v>
      </c>
      <c r="E39" s="23">
        <f t="shared" si="3"/>
        <v>0</v>
      </c>
      <c r="F39" s="54"/>
      <c r="G39" s="59"/>
      <c r="H39" s="59"/>
      <c r="I39" s="55"/>
    </row>
    <row r="40" spans="1:9" ht="9" customHeight="1">
      <c r="A40" s="16"/>
      <c r="B40" s="24" t="s">
        <v>19</v>
      </c>
      <c r="C40" s="25">
        <v>300000</v>
      </c>
      <c r="D40" s="26">
        <v>150000</v>
      </c>
      <c r="E40" s="23">
        <f t="shared" si="3"/>
        <v>150000</v>
      </c>
      <c r="F40" s="54" t="s">
        <v>20</v>
      </c>
      <c r="G40" s="59"/>
      <c r="H40" s="59"/>
      <c r="I40" s="55"/>
    </row>
    <row r="41" spans="1:9" ht="9" customHeight="1">
      <c r="A41" s="16"/>
      <c r="B41" s="24" t="s">
        <v>14</v>
      </c>
      <c r="C41" s="27">
        <v>100000</v>
      </c>
      <c r="D41" s="26">
        <v>80000</v>
      </c>
      <c r="E41" s="28">
        <f t="shared" si="3"/>
        <v>20000</v>
      </c>
      <c r="F41" s="54" t="s">
        <v>46</v>
      </c>
      <c r="G41" s="59"/>
      <c r="H41" s="59"/>
      <c r="I41" s="55"/>
    </row>
    <row r="42" spans="1:9" ht="9" hidden="1" customHeight="1">
      <c r="A42" s="16"/>
      <c r="B42" s="24"/>
      <c r="C42" s="29">
        <v>0</v>
      </c>
      <c r="D42" s="26">
        <v>0</v>
      </c>
      <c r="E42" s="23">
        <f t="shared" si="3"/>
        <v>0</v>
      </c>
      <c r="F42" s="54"/>
      <c r="G42" s="59"/>
      <c r="H42" s="59"/>
      <c r="I42" s="55"/>
    </row>
    <row r="43" spans="1:9" ht="9.9499999999999993" customHeight="1">
      <c r="A43" s="16"/>
      <c r="B43" s="30" t="s">
        <v>1</v>
      </c>
      <c r="C43" s="31">
        <v>140000</v>
      </c>
      <c r="D43" s="32">
        <v>140000</v>
      </c>
      <c r="E43" s="23">
        <f t="shared" si="3"/>
        <v>0</v>
      </c>
      <c r="F43" s="54" t="s">
        <v>17</v>
      </c>
      <c r="G43" s="59"/>
      <c r="H43" s="59"/>
      <c r="I43" s="55"/>
    </row>
    <row r="44" spans="1:9" ht="9" hidden="1" customHeight="1">
      <c r="A44" s="16"/>
      <c r="B44" s="24"/>
      <c r="C44" s="33">
        <v>0</v>
      </c>
      <c r="D44" s="26">
        <v>0</v>
      </c>
      <c r="E44" s="23">
        <f t="shared" si="3"/>
        <v>0</v>
      </c>
      <c r="F44" s="54"/>
      <c r="G44" s="59"/>
      <c r="H44" s="59"/>
      <c r="I44" s="55"/>
    </row>
    <row r="45" spans="1:9" ht="9" hidden="1" customHeight="1">
      <c r="A45" s="16"/>
      <c r="B45" s="34"/>
      <c r="C45" s="33">
        <v>0</v>
      </c>
      <c r="D45" s="35">
        <v>0</v>
      </c>
      <c r="E45" s="23">
        <f t="shared" si="3"/>
        <v>0</v>
      </c>
      <c r="F45" s="54"/>
      <c r="G45" s="59"/>
      <c r="H45" s="59"/>
      <c r="I45" s="55"/>
    </row>
    <row r="46" spans="1:9" ht="9" customHeight="1">
      <c r="A46" s="14"/>
      <c r="B46" s="36" t="s">
        <v>44</v>
      </c>
      <c r="C46" s="37">
        <f>SUM(C35:C45)</f>
        <v>540000</v>
      </c>
      <c r="D46" s="38">
        <f>SUM(D35:D45)</f>
        <v>370000</v>
      </c>
      <c r="E46" s="9">
        <f t="shared" si="3"/>
        <v>170000</v>
      </c>
      <c r="F46" s="56"/>
      <c r="G46" s="57"/>
      <c r="H46" s="57"/>
      <c r="I46" s="58"/>
    </row>
    <row r="47" spans="1:9" ht="9.9499999999999993" customHeight="1">
      <c r="A47" s="6" t="s">
        <v>47</v>
      </c>
      <c r="B47" s="6" t="s">
        <v>48</v>
      </c>
      <c r="C47" s="7">
        <v>161000</v>
      </c>
      <c r="D47" s="8">
        <v>80000</v>
      </c>
      <c r="E47" s="9">
        <f t="shared" si="3"/>
        <v>81000</v>
      </c>
      <c r="F47" s="63" t="s">
        <v>16</v>
      </c>
      <c r="G47" s="64"/>
      <c r="H47" s="64"/>
      <c r="I47" s="65"/>
    </row>
    <row r="48" spans="1:9" ht="9" customHeight="1">
      <c r="A48" s="14"/>
      <c r="B48" s="6" t="s">
        <v>49</v>
      </c>
      <c r="C48" s="7">
        <v>26000</v>
      </c>
      <c r="D48" s="8">
        <v>26000</v>
      </c>
      <c r="E48" s="9">
        <f t="shared" si="3"/>
        <v>0</v>
      </c>
      <c r="F48" s="54" t="s">
        <v>50</v>
      </c>
      <c r="G48" s="59"/>
      <c r="H48" s="59"/>
      <c r="I48" s="55"/>
    </row>
    <row r="49" spans="1:9" ht="9" customHeight="1">
      <c r="A49" s="14"/>
      <c r="B49" s="6" t="s">
        <v>6</v>
      </c>
      <c r="C49" s="7">
        <v>550000</v>
      </c>
      <c r="D49" s="8">
        <v>550000</v>
      </c>
      <c r="E49" s="9">
        <f t="shared" si="3"/>
        <v>0</v>
      </c>
      <c r="F49" s="54" t="s">
        <v>18</v>
      </c>
      <c r="G49" s="59"/>
      <c r="H49" s="59"/>
      <c r="I49" s="55"/>
    </row>
    <row r="50" spans="1:9" ht="9" customHeight="1">
      <c r="A50" s="14"/>
      <c r="B50" s="6" t="s">
        <v>51</v>
      </c>
      <c r="C50" s="7">
        <v>30000</v>
      </c>
      <c r="D50" s="8">
        <v>10000</v>
      </c>
      <c r="E50" s="9">
        <f t="shared" si="3"/>
        <v>20000</v>
      </c>
      <c r="F50" s="54" t="s">
        <v>52</v>
      </c>
      <c r="G50" s="59"/>
      <c r="H50" s="59"/>
      <c r="I50" s="55"/>
    </row>
    <row r="51" spans="1:9" ht="11.1" customHeight="1">
      <c r="A51" s="14"/>
      <c r="B51" s="6" t="s">
        <v>53</v>
      </c>
      <c r="C51" s="7">
        <v>50000</v>
      </c>
      <c r="D51" s="8">
        <v>0</v>
      </c>
      <c r="E51" s="9">
        <f t="shared" si="3"/>
        <v>50000</v>
      </c>
      <c r="F51" s="54" t="s">
        <v>2</v>
      </c>
      <c r="G51" s="59"/>
      <c r="H51" s="59"/>
      <c r="I51" s="55"/>
    </row>
    <row r="52" spans="1:9" ht="9" customHeight="1">
      <c r="A52" s="14"/>
      <c r="B52" s="6" t="s">
        <v>54</v>
      </c>
      <c r="C52" s="7">
        <v>100000</v>
      </c>
      <c r="D52" s="8">
        <v>0</v>
      </c>
      <c r="E52" s="9">
        <f t="shared" si="3"/>
        <v>100000</v>
      </c>
      <c r="F52" s="54" t="s">
        <v>55</v>
      </c>
      <c r="G52" s="59"/>
      <c r="H52" s="59"/>
      <c r="I52" s="55"/>
    </row>
    <row r="53" spans="1:9" ht="9" customHeight="1">
      <c r="A53" s="14"/>
      <c r="B53" s="6" t="s">
        <v>56</v>
      </c>
      <c r="C53" s="7">
        <v>50000</v>
      </c>
      <c r="D53" s="8">
        <v>0</v>
      </c>
      <c r="E53" s="9">
        <f t="shared" si="3"/>
        <v>50000</v>
      </c>
      <c r="F53" s="54" t="s">
        <v>3</v>
      </c>
      <c r="G53" s="59"/>
      <c r="H53" s="59"/>
      <c r="I53" s="55"/>
    </row>
    <row r="54" spans="1:9" ht="9.9499999999999993" customHeight="1">
      <c r="A54" s="14"/>
      <c r="B54" s="6" t="s">
        <v>4</v>
      </c>
      <c r="C54" s="39">
        <v>120000</v>
      </c>
      <c r="D54" s="8">
        <v>50000</v>
      </c>
      <c r="E54" s="9">
        <f t="shared" si="3"/>
        <v>70000</v>
      </c>
      <c r="F54" s="54" t="s">
        <v>57</v>
      </c>
      <c r="G54" s="59"/>
      <c r="H54" s="59"/>
      <c r="I54" s="55"/>
    </row>
    <row r="55" spans="1:9" ht="9" customHeight="1">
      <c r="A55" s="14"/>
      <c r="B55" s="6" t="s">
        <v>44</v>
      </c>
      <c r="C55" s="7">
        <f>SUM(C47:C54)</f>
        <v>1087000</v>
      </c>
      <c r="D55" s="8">
        <f>SUM(D47:D54)</f>
        <v>716000</v>
      </c>
      <c r="E55" s="9">
        <f t="shared" si="3"/>
        <v>371000</v>
      </c>
      <c r="F55" s="56"/>
      <c r="G55" s="57"/>
      <c r="H55" s="57"/>
      <c r="I55" s="58"/>
    </row>
    <row r="56" spans="1:9" ht="9" customHeight="1">
      <c r="A56" s="6" t="s">
        <v>58</v>
      </c>
      <c r="B56" s="6" t="s">
        <v>59</v>
      </c>
      <c r="C56" s="7">
        <v>42000</v>
      </c>
      <c r="D56" s="8">
        <v>42000</v>
      </c>
      <c r="E56" s="9">
        <f t="shared" si="3"/>
        <v>0</v>
      </c>
      <c r="F56" s="10">
        <v>3000</v>
      </c>
      <c r="G56" s="11" t="s">
        <v>8</v>
      </c>
      <c r="H56" s="12">
        <v>14</v>
      </c>
      <c r="I56" s="40" t="s">
        <v>60</v>
      </c>
    </row>
    <row r="57" spans="1:9" ht="9" customHeight="1">
      <c r="A57" s="14"/>
      <c r="B57" s="6" t="s">
        <v>61</v>
      </c>
      <c r="C57" s="7">
        <v>45000</v>
      </c>
      <c r="D57" s="8">
        <v>45000</v>
      </c>
      <c r="E57" s="9">
        <f t="shared" si="3"/>
        <v>0</v>
      </c>
      <c r="F57" s="54" t="s">
        <v>62</v>
      </c>
      <c r="G57" s="59"/>
      <c r="H57" s="59"/>
      <c r="I57" s="55"/>
    </row>
    <row r="58" spans="1:9" ht="8.25" customHeight="1">
      <c r="A58" s="14"/>
      <c r="B58" s="6" t="s">
        <v>63</v>
      </c>
      <c r="C58" s="7">
        <v>0</v>
      </c>
      <c r="D58" s="8">
        <v>0</v>
      </c>
      <c r="E58" s="9">
        <f t="shared" si="3"/>
        <v>0</v>
      </c>
      <c r="F58" s="10"/>
      <c r="G58" s="11"/>
      <c r="H58" s="12"/>
      <c r="I58" s="40"/>
    </row>
    <row r="59" spans="1:9" ht="9" customHeight="1">
      <c r="A59" s="14"/>
      <c r="B59" s="6" t="s">
        <v>43</v>
      </c>
      <c r="C59" s="7">
        <v>0</v>
      </c>
      <c r="D59" s="8">
        <v>0</v>
      </c>
      <c r="E59" s="9">
        <f t="shared" si="3"/>
        <v>0</v>
      </c>
      <c r="F59" s="56"/>
      <c r="G59" s="57"/>
      <c r="H59" s="57"/>
      <c r="I59" s="58"/>
    </row>
    <row r="60" spans="1:9" ht="9" customHeight="1">
      <c r="A60" s="14"/>
      <c r="B60" s="6" t="s">
        <v>44</v>
      </c>
      <c r="C60" s="7">
        <f>SUM(C56:C59)</f>
        <v>87000</v>
      </c>
      <c r="D60" s="8">
        <f>SUM(D56:D59)</f>
        <v>87000</v>
      </c>
      <c r="E60" s="9">
        <f t="shared" si="3"/>
        <v>0</v>
      </c>
      <c r="F60" s="56"/>
      <c r="G60" s="57"/>
      <c r="H60" s="57"/>
      <c r="I60" s="58"/>
    </row>
    <row r="61" spans="1:9" ht="9" customHeight="1">
      <c r="A61" s="6" t="s">
        <v>64</v>
      </c>
      <c r="B61" s="6" t="s">
        <v>65</v>
      </c>
      <c r="C61" s="7">
        <v>40000</v>
      </c>
      <c r="D61" s="8">
        <v>20000</v>
      </c>
      <c r="E61" s="9">
        <f t="shared" si="3"/>
        <v>20000</v>
      </c>
      <c r="F61" s="54" t="s">
        <v>66</v>
      </c>
      <c r="G61" s="59"/>
      <c r="H61" s="59"/>
      <c r="I61" s="55"/>
    </row>
    <row r="62" spans="1:9" ht="9" customHeight="1">
      <c r="A62" s="14"/>
      <c r="B62" s="6" t="s">
        <v>44</v>
      </c>
      <c r="C62" s="7">
        <f>C61</f>
        <v>40000</v>
      </c>
      <c r="D62" s="8">
        <v>20000</v>
      </c>
      <c r="E62" s="9">
        <f t="shared" si="3"/>
        <v>20000</v>
      </c>
      <c r="F62" s="56"/>
      <c r="G62" s="57"/>
      <c r="H62" s="57"/>
      <c r="I62" s="58"/>
    </row>
    <row r="63" spans="1:9" ht="9.9499999999999993" customHeight="1">
      <c r="A63" s="6" t="s">
        <v>67</v>
      </c>
      <c r="B63" s="6" t="s">
        <v>68</v>
      </c>
      <c r="C63" s="7">
        <v>30000</v>
      </c>
      <c r="D63" s="8">
        <v>0</v>
      </c>
      <c r="E63" s="9">
        <f>C63-D63</f>
        <v>30000</v>
      </c>
      <c r="F63" s="56"/>
      <c r="G63" s="57"/>
      <c r="H63" s="57"/>
      <c r="I63" s="58"/>
    </row>
    <row r="64" spans="1:9" ht="9" customHeight="1">
      <c r="A64" s="14"/>
      <c r="B64" s="6" t="s">
        <v>44</v>
      </c>
      <c r="C64" s="7">
        <v>30000</v>
      </c>
      <c r="D64" s="8">
        <f>D63</f>
        <v>0</v>
      </c>
      <c r="E64" s="9">
        <f t="shared" si="3"/>
        <v>30000</v>
      </c>
      <c r="F64" s="56"/>
      <c r="G64" s="57"/>
      <c r="H64" s="57"/>
      <c r="I64" s="58"/>
    </row>
    <row r="65" spans="1:9" ht="9" customHeight="1">
      <c r="A65" s="6" t="s">
        <v>43</v>
      </c>
      <c r="B65" s="6" t="s">
        <v>43</v>
      </c>
      <c r="C65" s="7">
        <v>27684</v>
      </c>
      <c r="D65" s="8">
        <v>6146</v>
      </c>
      <c r="E65" s="9">
        <f t="shared" si="3"/>
        <v>21538</v>
      </c>
      <c r="F65" s="60"/>
      <c r="G65" s="61"/>
      <c r="H65" s="61"/>
      <c r="I65" s="62"/>
    </row>
    <row r="66" spans="1:9" ht="9" customHeight="1">
      <c r="A66" s="54" t="s">
        <v>69</v>
      </c>
      <c r="B66" s="55"/>
      <c r="C66" s="41">
        <f>C34+C55+C60+C62+C64+C46+C65</f>
        <v>2147538</v>
      </c>
      <c r="D66" s="41">
        <f>D34+D55+D60+D62+D64+D46+D65</f>
        <v>1535000</v>
      </c>
      <c r="E66" s="9">
        <f t="shared" si="3"/>
        <v>612538</v>
      </c>
      <c r="F66" s="56"/>
      <c r="G66" s="57"/>
      <c r="H66" s="57"/>
      <c r="I66" s="58"/>
    </row>
    <row r="67" spans="1:9" ht="8.25" customHeight="1">
      <c r="A67" s="54" t="s">
        <v>70</v>
      </c>
      <c r="B67" s="55"/>
      <c r="C67" s="41">
        <f>C19-C66</f>
        <v>0</v>
      </c>
      <c r="D67" s="8">
        <v>0</v>
      </c>
      <c r="E67" s="9">
        <f>C67-D67</f>
        <v>0</v>
      </c>
      <c r="F67" s="56"/>
      <c r="G67" s="57"/>
      <c r="H67" s="57"/>
      <c r="I67" s="58"/>
    </row>
    <row r="68" spans="1:9" ht="8.25" customHeight="1">
      <c r="A68" s="54" t="s">
        <v>71</v>
      </c>
      <c r="B68" s="55"/>
      <c r="C68" s="41">
        <f>C67</f>
        <v>0</v>
      </c>
      <c r="D68" s="8">
        <v>0</v>
      </c>
      <c r="E68" s="9">
        <f t="shared" si="3"/>
        <v>0</v>
      </c>
      <c r="F68" s="56"/>
      <c r="G68" s="57"/>
      <c r="H68" s="57"/>
      <c r="I68" s="58"/>
    </row>
  </sheetData>
  <mergeCells count="61">
    <mergeCell ref="A67:B67"/>
    <mergeCell ref="F67:I67"/>
    <mergeCell ref="A68:B68"/>
    <mergeCell ref="F68:I68"/>
    <mergeCell ref="C3:C4"/>
    <mergeCell ref="F62:I62"/>
    <mergeCell ref="F63:I63"/>
    <mergeCell ref="F64:I64"/>
    <mergeCell ref="F65:I65"/>
    <mergeCell ref="A66:B66"/>
    <mergeCell ref="F66:I66"/>
    <mergeCell ref="F55:I55"/>
    <mergeCell ref="F57:I57"/>
    <mergeCell ref="F59:I59"/>
    <mergeCell ref="F60:I60"/>
    <mergeCell ref="F61:I61"/>
    <mergeCell ref="F54:I54"/>
    <mergeCell ref="F48:I48"/>
    <mergeCell ref="F41:I41"/>
    <mergeCell ref="F42:I42"/>
    <mergeCell ref="F43:I43"/>
    <mergeCell ref="F44:I44"/>
    <mergeCell ref="F45:I45"/>
    <mergeCell ref="F46:I46"/>
    <mergeCell ref="F47:I47"/>
    <mergeCell ref="F49:I49"/>
    <mergeCell ref="F50:I50"/>
    <mergeCell ref="F51:I51"/>
    <mergeCell ref="F52:I52"/>
    <mergeCell ref="F53:I53"/>
    <mergeCell ref="F35:I35"/>
    <mergeCell ref="A18:B18"/>
    <mergeCell ref="F18:I18"/>
    <mergeCell ref="A19:B19"/>
    <mergeCell ref="F19:I19"/>
    <mergeCell ref="A20:I20"/>
    <mergeCell ref="A21:B21"/>
    <mergeCell ref="F21:I21"/>
    <mergeCell ref="F24:I24"/>
    <mergeCell ref="F28:I28"/>
    <mergeCell ref="F30:I30"/>
    <mergeCell ref="F33:I33"/>
    <mergeCell ref="F34:I34"/>
    <mergeCell ref="A17:B17"/>
    <mergeCell ref="F17:I17"/>
    <mergeCell ref="A1:I1"/>
    <mergeCell ref="B2:D2"/>
    <mergeCell ref="A3:B3"/>
    <mergeCell ref="D3:D4"/>
    <mergeCell ref="F3:I4"/>
    <mergeCell ref="F11:I11"/>
    <mergeCell ref="F12:I12"/>
    <mergeCell ref="F13:I13"/>
    <mergeCell ref="F15:I15"/>
    <mergeCell ref="F16:I16"/>
    <mergeCell ref="E3:E4"/>
    <mergeCell ref="F38:I38"/>
    <mergeCell ref="F37:I37"/>
    <mergeCell ref="F40:I40"/>
    <mergeCell ref="F39:I39"/>
    <mergeCell ref="F36:I36"/>
  </mergeCells>
  <phoneticPr fontId="2"/>
  <pageMargins left="0.23622047244094488" right="0.23622047244094488" top="0.74803149606299213" bottom="0.74803149606299213" header="0.31496062992125984" footer="0.31496062992125984"/>
  <pageSetup paperSize="9" scale="9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2024年度補正予算</vt:lpstr>
      <vt:lpstr>2024年度修正予算</vt:lpstr>
      <vt:lpstr>'2024年度修正予算'!Print_Area</vt:lpstr>
      <vt:lpstr>'2024年度補正予算'!Print_Area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</dc:creator>
  <cp:lastModifiedBy>広憲 雨宮</cp:lastModifiedBy>
  <cp:lastPrinted>2023-10-26T06:49:45Z</cp:lastPrinted>
  <dcterms:created xsi:type="dcterms:W3CDTF">2020-10-14T08:21:35Z</dcterms:created>
  <dcterms:modified xsi:type="dcterms:W3CDTF">2025-01-06T01:38:30Z</dcterms:modified>
</cp:coreProperties>
</file>