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127"/>
  <workbookPr filterPrivacy="1" showInkAnnotation="0" autoCompressPictures="0"/>
  <xr:revisionPtr revIDLastSave="0" documentId="13_ncr:1_{833F9CE4-86E2-4A7E-BC0C-DE20FB79F28D}" xr6:coauthVersionLast="47" xr6:coauthVersionMax="47" xr10:uidLastSave="{00000000-0000-0000-0000-000000000000}"/>
  <bookViews>
    <workbookView xWindow="-108" yWindow="-108" windowWidth="23256" windowHeight="12456" tabRatio="745" xr2:uid="{00000000-000D-0000-FFFF-FFFF00000000}"/>
  </bookViews>
  <sheets>
    <sheet name="財審様式" sheetId="1" r:id="rId1"/>
    <sheet name="注意事項" sheetId="74" state="hidden" r:id="rId2"/>
    <sheet name="委員会年間事業予算管理表(様式1)" sheetId="4" state="hidden" r:id="rId3"/>
    <sheet name="収支予算書(様式2)" sheetId="16" state="hidden" r:id="rId4"/>
    <sheet name="収益・費用明細書(様式3)" sheetId="17" state="hidden" r:id="rId5"/>
    <sheet name="見積企業一覧表(様式4)" sheetId="19" r:id="rId6"/>
    <sheet name="収支決算報告書(様式10)" sheetId="121" r:id="rId7"/>
    <sheet name="収益・費用明細書(様式11)" sheetId="122" r:id="rId8"/>
    <sheet name="差異発生理由書(様式12)" sheetId="28" state="hidden" r:id="rId9"/>
    <sheet name="消費税等計算シート（様式13）" sheetId="38" r:id="rId10"/>
    <sheet name="収支予算書-修正・補正(様式14)" sheetId="26" state="hidden" r:id="rId11"/>
    <sheet name="収益・費用明細書-修正・補正(様式15)" sheetId="27" state="hidden" r:id="rId12"/>
    <sheet name="現金出納帳_見本（様式42）" sheetId="77" state="hidden" r:id="rId13"/>
    <sheet name="現金出納帳（様式53）" sheetId="93" r:id="rId14"/>
    <sheet name="講師等出演依頼承諾書(様式5)10％対応 " sheetId="119" r:id="rId15"/>
    <sheet name="講師等出演依頼承諾書(様式5)10％対応 田中進氏" sheetId="120" r:id="rId16"/>
  </sheets>
  <definedNames>
    <definedName name="_xlnm.Print_Area" localSheetId="2">'委員会年間事業予算管理表(様式1)'!$A$1:$J$42</definedName>
    <definedName name="_xlnm.Print_Area" localSheetId="14">'講師等出演依頼承諾書(様式5)10％対応 '!$A:$I</definedName>
    <definedName name="_xlnm.Print_Area" localSheetId="15">'講師等出演依頼承諾書(様式5)10％対応 田中進氏'!$A:$I</definedName>
    <definedName name="_xlnm.Print_Area" localSheetId="8">'差異発生理由書(様式12)'!$A$1:$G$36</definedName>
    <definedName name="_xlnm.Print_Area" localSheetId="0">財審様式!$A$1:$Q$28</definedName>
    <definedName name="_xlnm.Print_Area" localSheetId="7">'収益・費用明細書(様式11)'!$A$1:$J$32</definedName>
    <definedName name="_xlnm.Print_Area" localSheetId="4">'収益・費用明細書(様式3)'!$A$1:$H$32</definedName>
    <definedName name="_xlnm.Print_Area" localSheetId="11">'収益・費用明細書-修正・補正(様式15)'!$A$1:$J$35</definedName>
    <definedName name="_xlnm.Print_Area" localSheetId="10">'収支予算書-修正・補正(様式14)'!$A$1:$F$36</definedName>
    <definedName name="_xlnm.Print_Area" localSheetId="1">注意事項!$A$1:$C$32</definedName>
  </definedNames>
  <calcPr calcId="191029"/>
</workbook>
</file>

<file path=xl/calcChain.xml><?xml version="1.0" encoding="utf-8"?>
<calcChain xmlns="http://schemas.openxmlformats.org/spreadsheetml/2006/main">
  <c r="H25" i="122" l="1"/>
  <c r="I25" i="122" s="1"/>
  <c r="I23" i="122"/>
  <c r="I24" i="122"/>
  <c r="I26" i="122"/>
  <c r="I27" i="122"/>
  <c r="I28" i="122"/>
  <c r="I29" i="122"/>
  <c r="I30" i="122"/>
  <c r="I31" i="122"/>
  <c r="I21" i="122"/>
  <c r="I17" i="122"/>
  <c r="I18" i="122"/>
  <c r="I19" i="122"/>
  <c r="I20" i="122"/>
  <c r="I22" i="122"/>
  <c r="I16" i="122"/>
  <c r="G16" i="122"/>
  <c r="B14" i="38"/>
  <c r="B20" i="38"/>
  <c r="B21" i="38"/>
  <c r="B22" i="38"/>
  <c r="D41" i="93"/>
  <c r="F6" i="93"/>
  <c r="H32" i="122"/>
  <c r="I32" i="122" s="1"/>
  <c r="G32" i="122"/>
  <c r="H18" i="122"/>
  <c r="H16" i="122"/>
  <c r="H22" i="122" s="1"/>
  <c r="G25" i="122"/>
  <c r="H29" i="122"/>
  <c r="H27" i="122"/>
  <c r="H23" i="122"/>
  <c r="H24" i="122"/>
  <c r="G30" i="122"/>
  <c r="G31" i="122" s="1"/>
  <c r="G29" i="122"/>
  <c r="G27" i="122"/>
  <c r="G18" i="122"/>
  <c r="G22" i="122"/>
  <c r="G10" i="122"/>
  <c r="E32" i="121"/>
  <c r="D32" i="121"/>
  <c r="E16" i="121"/>
  <c r="E33" i="121" s="1"/>
  <c r="D16" i="121"/>
  <c r="C16" i="121"/>
  <c r="F30" i="122" l="1"/>
  <c r="H6" i="122"/>
  <c r="H10" i="122" s="1"/>
  <c r="D33" i="121"/>
  <c r="I6" i="122" l="1"/>
  <c r="I10" i="122" s="1"/>
  <c r="D7" i="19"/>
  <c r="D27" i="19" s="1"/>
  <c r="L6" i="119"/>
  <c r="M6" i="119" s="1"/>
  <c r="G30" i="17"/>
  <c r="F30" i="17" s="1"/>
  <c r="G18" i="17"/>
  <c r="G16" i="17"/>
  <c r="L10" i="120"/>
  <c r="M10" i="120" s="1"/>
  <c r="L6" i="120"/>
  <c r="G29" i="17"/>
  <c r="G25" i="17"/>
  <c r="C21" i="16" l="1"/>
  <c r="C21" i="121"/>
  <c r="C30" i="16"/>
  <c r="C30" i="121"/>
  <c r="G22" i="17"/>
  <c r="F25" i="120"/>
  <c r="M6" i="120"/>
  <c r="G27" i="17"/>
  <c r="G31" i="17"/>
  <c r="C31" i="121" s="1"/>
  <c r="C22" i="16" l="1"/>
  <c r="C22" i="121"/>
  <c r="G32" i="17"/>
  <c r="C18" i="16"/>
  <c r="C18" i="121"/>
  <c r="C32" i="121"/>
  <c r="C33" i="121" s="1"/>
  <c r="E27" i="120"/>
  <c r="D40" i="120" s="1"/>
  <c r="C31" i="16"/>
  <c r="C32" i="16" s="1"/>
  <c r="M10" i="119"/>
  <c r="L10" i="119"/>
  <c r="F24" i="119"/>
  <c r="C16" i="38"/>
  <c r="B15" i="38"/>
  <c r="B12" i="38"/>
  <c r="B13" i="38"/>
  <c r="B11" i="38"/>
  <c r="B10" i="38"/>
  <c r="B9" i="38"/>
  <c r="B8" i="38"/>
  <c r="D16" i="38"/>
  <c r="D33" i="38"/>
  <c r="G18" i="27"/>
  <c r="G20" i="4"/>
  <c r="H20" i="4"/>
  <c r="I13" i="4"/>
  <c r="I14" i="4"/>
  <c r="I15" i="4"/>
  <c r="I16" i="4"/>
  <c r="I17" i="4"/>
  <c r="I18" i="4"/>
  <c r="I19" i="4"/>
  <c r="I12" i="4"/>
  <c r="B32" i="38"/>
  <c r="B23" i="38"/>
  <c r="B24" i="38"/>
  <c r="B25" i="38"/>
  <c r="B26" i="38"/>
  <c r="B27" i="38"/>
  <c r="B28" i="38"/>
  <c r="B29" i="38"/>
  <c r="B30" i="38"/>
  <c r="B31" i="38"/>
  <c r="G16" i="38"/>
  <c r="E33" i="38"/>
  <c r="C33" i="38"/>
  <c r="F16" i="38"/>
  <c r="E16" i="38"/>
  <c r="E41" i="93"/>
  <c r="F7" i="77"/>
  <c r="F8" i="77" s="1"/>
  <c r="F9" i="77" s="1"/>
  <c r="F10" i="77" s="1"/>
  <c r="F11" i="77" s="1"/>
  <c r="F12" i="77" s="1"/>
  <c r="F13" i="77" s="1"/>
  <c r="F14" i="77" s="1"/>
  <c r="F15" i="77" s="1"/>
  <c r="F16" i="77" s="1"/>
  <c r="F17" i="77" s="1"/>
  <c r="F18" i="77" s="1"/>
  <c r="F19" i="77" s="1"/>
  <c r="F20" i="77" s="1"/>
  <c r="F21" i="77" s="1"/>
  <c r="F22" i="77" s="1"/>
  <c r="F23" i="77" s="1"/>
  <c r="F24" i="77" s="1"/>
  <c r="F25" i="77" s="1"/>
  <c r="F26" i="77" s="1"/>
  <c r="F27" i="77" s="1"/>
  <c r="F28" i="77" s="1"/>
  <c r="F29" i="77" s="1"/>
  <c r="F30" i="77" s="1"/>
  <c r="F31" i="77" s="1"/>
  <c r="F32" i="77" s="1"/>
  <c r="F33" i="77" s="1"/>
  <c r="F34" i="77" s="1"/>
  <c r="F35" i="77" s="1"/>
  <c r="F36" i="77" s="1"/>
  <c r="F37" i="77" s="1"/>
  <c r="F38" i="77" s="1"/>
  <c r="F39" i="77" s="1"/>
  <c r="F40" i="77" s="1"/>
  <c r="F41" i="77" s="1"/>
  <c r="E41" i="77"/>
  <c r="D41" i="77"/>
  <c r="E8" i="26"/>
  <c r="E9" i="26"/>
  <c r="E10" i="26"/>
  <c r="E11" i="26"/>
  <c r="E12" i="26"/>
  <c r="E13" i="26"/>
  <c r="E14" i="26"/>
  <c r="E15" i="26"/>
  <c r="E18" i="26"/>
  <c r="E19" i="26"/>
  <c r="E20" i="26"/>
  <c r="E21" i="26"/>
  <c r="E22" i="26"/>
  <c r="E23" i="26"/>
  <c r="E24" i="26"/>
  <c r="E25" i="26"/>
  <c r="E26" i="26"/>
  <c r="E27" i="26"/>
  <c r="E28" i="26"/>
  <c r="E29" i="26"/>
  <c r="E30" i="26"/>
  <c r="E31" i="26"/>
  <c r="D16" i="26"/>
  <c r="D32" i="26"/>
  <c r="C16" i="26"/>
  <c r="C32" i="26"/>
  <c r="G34" i="27"/>
  <c r="G30" i="27"/>
  <c r="G26" i="27"/>
  <c r="G22" i="27"/>
  <c r="F9" i="28"/>
  <c r="F10" i="28"/>
  <c r="F11" i="28"/>
  <c r="F12" i="28"/>
  <c r="F13" i="28"/>
  <c r="F17" i="28"/>
  <c r="F18" i="28"/>
  <c r="F19" i="28"/>
  <c r="F20" i="28"/>
  <c r="F21" i="28"/>
  <c r="F22" i="28"/>
  <c r="F23" i="28"/>
  <c r="F24" i="28"/>
  <c r="F25" i="28"/>
  <c r="F26" i="28"/>
  <c r="F27" i="28"/>
  <c r="F28" i="28"/>
  <c r="F29" i="28"/>
  <c r="F30" i="28"/>
  <c r="F31" i="28"/>
  <c r="F32" i="28"/>
  <c r="F33" i="28"/>
  <c r="I6" i="27"/>
  <c r="I7" i="27"/>
  <c r="I8" i="27"/>
  <c r="I9" i="27"/>
  <c r="G10" i="27"/>
  <c r="H10" i="27"/>
  <c r="I15" i="27"/>
  <c r="I16" i="27"/>
  <c r="I17" i="27"/>
  <c r="H18" i="27"/>
  <c r="H34" i="27"/>
  <c r="H30" i="27"/>
  <c r="H26" i="27"/>
  <c r="H22" i="27"/>
  <c r="I19" i="27"/>
  <c r="I20" i="27"/>
  <c r="I21" i="27"/>
  <c r="I23" i="27"/>
  <c r="I24" i="27"/>
  <c r="I25" i="27"/>
  <c r="I27" i="27"/>
  <c r="I28" i="27"/>
  <c r="I29" i="27"/>
  <c r="I31" i="27"/>
  <c r="I32" i="27"/>
  <c r="I33" i="27"/>
  <c r="E42" i="19"/>
  <c r="G10" i="17"/>
  <c r="C16" i="16"/>
  <c r="D16" i="16"/>
  <c r="D32" i="16"/>
  <c r="E16" i="16"/>
  <c r="E32" i="16"/>
  <c r="I10" i="27" l="1"/>
  <c r="C33" i="26"/>
  <c r="B16" i="38"/>
  <c r="I26" i="27"/>
  <c r="F26" i="119"/>
  <c r="E27" i="119" s="1"/>
  <c r="D33" i="26"/>
  <c r="I20" i="4"/>
  <c r="F8" i="4" s="1"/>
  <c r="I22" i="27"/>
  <c r="I18" i="27"/>
  <c r="G35" i="27"/>
  <c r="F9" i="4"/>
  <c r="H35" i="27"/>
  <c r="E16" i="26"/>
  <c r="D33" i="16"/>
  <c r="E32" i="26"/>
  <c r="I34" i="27"/>
  <c r="B33" i="38"/>
  <c r="E33" i="16"/>
  <c r="I30" i="27"/>
  <c r="C33" i="16"/>
  <c r="F25" i="119"/>
  <c r="B35" i="38" l="1"/>
  <c r="E33" i="26"/>
  <c r="I35" i="27"/>
  <c r="D40" i="119"/>
  <c r="F7" i="93" l="1"/>
  <c r="F8" i="93" s="1"/>
  <c r="F9" i="93" s="1"/>
  <c r="F10" i="93" s="1"/>
  <c r="F11" i="93" s="1"/>
  <c r="F12" i="93" s="1"/>
  <c r="F13" i="93" s="1"/>
  <c r="F14" i="93" s="1"/>
  <c r="F15" i="93" s="1"/>
  <c r="F16" i="93" s="1"/>
  <c r="F17" i="93" s="1"/>
  <c r="F18" i="93" s="1"/>
  <c r="F19" i="93" s="1"/>
  <c r="F20" i="93" s="1"/>
  <c r="F21" i="93" s="1"/>
  <c r="F22" i="93" s="1"/>
  <c r="F23" i="93" s="1"/>
  <c r="F24" i="93" s="1"/>
  <c r="F25" i="93" s="1"/>
  <c r="F26" i="93" s="1"/>
  <c r="F27" i="93" s="1"/>
  <c r="F28" i="93" s="1"/>
  <c r="F29" i="93" s="1"/>
  <c r="F30" i="93" s="1"/>
  <c r="F31" i="93" s="1"/>
  <c r="F32" i="93" s="1"/>
  <c r="F33" i="93" s="1"/>
  <c r="F34" i="93" s="1"/>
  <c r="F35" i="93" s="1"/>
  <c r="F36" i="93" s="1"/>
  <c r="F37" i="93" s="1"/>
  <c r="F38" i="93" s="1"/>
  <c r="F39" i="93" s="1"/>
  <c r="F40" i="93" s="1"/>
  <c r="F41" i="93" s="1"/>
</calcChain>
</file>

<file path=xl/sharedStrings.xml><?xml version="1.0" encoding="utf-8"?>
<sst xmlns="http://schemas.openxmlformats.org/spreadsheetml/2006/main" count="1254" uniqueCount="581">
  <si>
    <t>項　　　　目</t>
    <rPh sb="0" eb="6">
      <t>コウモク</t>
    </rPh>
    <phoneticPr fontId="3"/>
  </si>
  <si>
    <t>予　算　額</t>
    <rPh sb="0" eb="5">
      <t>ヨサンガク</t>
    </rPh>
    <phoneticPr fontId="3"/>
  </si>
  <si>
    <t>前年度予算額</t>
    <rPh sb="0" eb="3">
      <t>ゼンネンド</t>
    </rPh>
    <rPh sb="3" eb="6">
      <t>ヨサンガク</t>
    </rPh>
    <phoneticPr fontId="3"/>
  </si>
  <si>
    <t>前年度決算額</t>
    <rPh sb="0" eb="3">
      <t>ゼンネンド</t>
    </rPh>
    <rPh sb="3" eb="6">
      <t>ケッサンガク</t>
    </rPh>
    <phoneticPr fontId="3"/>
  </si>
  <si>
    <t>摘　　要</t>
  </si>
  <si>
    <t>摘　　要</t>
    <rPh sb="0" eb="4">
      <t>テキヨウ</t>
    </rPh>
    <phoneticPr fontId="3"/>
  </si>
  <si>
    <t>会場設営費</t>
    <rPh sb="0" eb="2">
      <t>カイジョウ</t>
    </rPh>
    <rPh sb="2" eb="5">
      <t>セツエイヒ</t>
    </rPh>
    <phoneticPr fontId="3"/>
  </si>
  <si>
    <t>本部団関係費</t>
    <rPh sb="0" eb="2">
      <t>ホンブ</t>
    </rPh>
    <rPh sb="2" eb="3">
      <t>ダン</t>
    </rPh>
    <rPh sb="3" eb="6">
      <t>カンケイヒ</t>
    </rPh>
    <phoneticPr fontId="3"/>
  </si>
  <si>
    <t>講師関係費</t>
    <rPh sb="0" eb="2">
      <t>コウシ</t>
    </rPh>
    <rPh sb="2" eb="5">
      <t>カンケイヒ</t>
    </rPh>
    <phoneticPr fontId="3"/>
  </si>
  <si>
    <t>広報費</t>
    <rPh sb="0" eb="3">
      <t>コウホウヒ</t>
    </rPh>
    <phoneticPr fontId="3"/>
  </si>
  <si>
    <t>資料作成費</t>
    <rPh sb="0" eb="2">
      <t>シリョウ</t>
    </rPh>
    <rPh sb="2" eb="5">
      <t>サクセイヒ</t>
    </rPh>
    <phoneticPr fontId="3"/>
  </si>
  <si>
    <t>報告書作成費</t>
    <rPh sb="0" eb="3">
      <t>ホウコクショ</t>
    </rPh>
    <rPh sb="3" eb="6">
      <t>サクセイヒ</t>
    </rPh>
    <phoneticPr fontId="3"/>
  </si>
  <si>
    <t>渉外費</t>
    <rPh sb="0" eb="2">
      <t>ショウガイ</t>
    </rPh>
    <rPh sb="2" eb="3">
      <t>ヒ</t>
    </rPh>
    <phoneticPr fontId="3"/>
  </si>
  <si>
    <t>旅費交通費</t>
    <rPh sb="0" eb="2">
      <t>リョヒ</t>
    </rPh>
    <rPh sb="2" eb="5">
      <t>コウツウヒ</t>
    </rPh>
    <phoneticPr fontId="3"/>
  </si>
  <si>
    <t>参加記念品費</t>
    <rPh sb="0" eb="2">
      <t>サンカ</t>
    </rPh>
    <rPh sb="2" eb="5">
      <t>キネンヒン</t>
    </rPh>
    <rPh sb="5" eb="6">
      <t>ヒ</t>
    </rPh>
    <phoneticPr fontId="3"/>
  </si>
  <si>
    <t>保険料</t>
    <rPh sb="0" eb="3">
      <t>ホケンリョウ</t>
    </rPh>
    <phoneticPr fontId="3"/>
  </si>
  <si>
    <t>通信費</t>
    <rPh sb="0" eb="3">
      <t>ツウシンヒ</t>
    </rPh>
    <phoneticPr fontId="3"/>
  </si>
  <si>
    <t>雑費</t>
    <rPh sb="0" eb="2">
      <t>ザッピ</t>
    </rPh>
    <phoneticPr fontId="3"/>
  </si>
  <si>
    <t>予備費</t>
    <rPh sb="0" eb="3">
      <t>ヨビヒ</t>
    </rPh>
    <phoneticPr fontId="3"/>
  </si>
  <si>
    <t>支出計</t>
    <rPh sb="0" eb="2">
      <t>シシュツ</t>
    </rPh>
    <rPh sb="2" eb="3">
      <t>ケイ</t>
    </rPh>
    <phoneticPr fontId="3"/>
  </si>
  <si>
    <t>収支差額</t>
    <rPh sb="0" eb="2">
      <t>シュウシ</t>
    </rPh>
    <rPh sb="2" eb="4">
      <t>サガク</t>
    </rPh>
    <phoneticPr fontId="3"/>
  </si>
  <si>
    <t>（単位：円）</t>
  </si>
  <si>
    <t>（単位：円）</t>
    <rPh sb="1" eb="3">
      <t>タンイ</t>
    </rPh>
    <rPh sb="4" eb="5">
      <t>エン</t>
    </rPh>
    <phoneticPr fontId="3"/>
  </si>
  <si>
    <t>科　　　　　目</t>
    <rPh sb="0" eb="7">
      <t>カモク</t>
    </rPh>
    <phoneticPr fontId="3"/>
  </si>
  <si>
    <t>摘　　　　　　　　　要</t>
  </si>
  <si>
    <t>摘　　　　　　　　　要</t>
    <rPh sb="0" eb="11">
      <t>テキヨウ</t>
    </rPh>
    <phoneticPr fontId="3"/>
  </si>
  <si>
    <t>金　　　額</t>
    <rPh sb="0" eb="1">
      <t>キン</t>
    </rPh>
    <rPh sb="4" eb="5">
      <t>ガク</t>
    </rPh>
    <phoneticPr fontId="3"/>
  </si>
  <si>
    <t>Ｎｏ</t>
  </si>
  <si>
    <t>(</t>
  </si>
  <si>
    <t>　　　　　　　　　　　　　　　　　　　　　　合　　　　　　　計</t>
  </si>
  <si>
    <t>　　　　　　　　　　　　　　　　　　　　　　合　　　　　　　計</t>
    <rPh sb="22" eb="23">
      <t>ゴウ</t>
    </rPh>
    <rPh sb="30" eb="31">
      <t>ゴウケイ</t>
    </rPh>
    <phoneticPr fontId="3"/>
  </si>
  <si>
    <t>細　　　目</t>
  </si>
  <si>
    <t>細　　　目</t>
    <rPh sb="0" eb="5">
      <t>サイモク</t>
    </rPh>
    <phoneticPr fontId="3"/>
  </si>
  <si>
    <t>摘　　　　要</t>
  </si>
  <si>
    <t>摘　　　　要</t>
    <rPh sb="0" eb="1">
      <t>テキ</t>
    </rPh>
    <rPh sb="5" eb="6">
      <t>テキヨウ</t>
    </rPh>
    <phoneticPr fontId="3"/>
  </si>
  <si>
    <t>　小　　　　計</t>
  </si>
  <si>
    <t>　小　　　　計</t>
    <rPh sb="1" eb="7">
      <t>ショウケイ</t>
    </rPh>
    <phoneticPr fontId="3"/>
  </si>
  <si>
    <t>　合　　　　計</t>
  </si>
  <si>
    <t>　合　　　　計</t>
    <rPh sb="1" eb="2">
      <t>ゴウ</t>
    </rPh>
    <rPh sb="6" eb="7">
      <t>ショウケイ</t>
    </rPh>
    <phoneticPr fontId="3"/>
  </si>
  <si>
    <t>相　見　積　企　業</t>
  </si>
  <si>
    <t>見積№</t>
  </si>
  <si>
    <t>企　業　名</t>
  </si>
  <si>
    <t>金  額</t>
  </si>
  <si>
    <t>合計金額</t>
    <rPh sb="2" eb="4">
      <t>キンガク</t>
    </rPh>
    <phoneticPr fontId="3"/>
  </si>
  <si>
    <t>振込口座名義</t>
    <rPh sb="0" eb="6">
      <t>フリコミコウザメイギ</t>
    </rPh>
    <phoneticPr fontId="3"/>
  </si>
  <si>
    <t>支払銀行・支店名</t>
    <rPh sb="0" eb="2">
      <t>シハライ</t>
    </rPh>
    <rPh sb="2" eb="4">
      <t>ギンコウ</t>
    </rPh>
    <phoneticPr fontId="3"/>
  </si>
  <si>
    <t>振込手数料</t>
    <rPh sb="0" eb="2">
      <t>フリコミ</t>
    </rPh>
    <rPh sb="2" eb="5">
      <t>テスウリョウ</t>
    </rPh>
    <phoneticPr fontId="3"/>
  </si>
  <si>
    <t>（普・当）</t>
  </si>
  <si>
    <t>合計金額</t>
    <rPh sb="0" eb="4">
      <t>ゴウケイキンガク</t>
    </rPh>
    <phoneticPr fontId="3"/>
  </si>
  <si>
    <t>事　業　収　支　決　算　報　告　書</t>
    <rPh sb="0" eb="3">
      <t>ジギョウ</t>
    </rPh>
    <rPh sb="4" eb="7">
      <t>シュウシ</t>
    </rPh>
    <rPh sb="8" eb="11">
      <t>ケッサン</t>
    </rPh>
    <rPh sb="12" eb="17">
      <t>ホウコクショ</t>
    </rPh>
    <phoneticPr fontId="3"/>
  </si>
  <si>
    <t>決　算　額</t>
    <rPh sb="0" eb="5">
      <t>ケッサンガク</t>
    </rPh>
    <phoneticPr fontId="3"/>
  </si>
  <si>
    <t>差　　　異</t>
  </si>
  <si>
    <t>差　　　異</t>
    <rPh sb="0" eb="5">
      <t>サイ</t>
    </rPh>
    <phoneticPr fontId="3"/>
  </si>
  <si>
    <t>差　　　　異</t>
  </si>
  <si>
    <t>科　　目</t>
  </si>
  <si>
    <t>様式2</t>
    <rPh sb="0" eb="2">
      <t>ヨウシキ</t>
    </rPh>
    <phoneticPr fontId="3"/>
  </si>
  <si>
    <t>様式14</t>
    <rPh sb="0" eb="2">
      <t>ヨウシキ</t>
    </rPh>
    <phoneticPr fontId="3"/>
  </si>
  <si>
    <t>様式15</t>
    <rPh sb="0" eb="2">
      <t>ヨウシキ</t>
    </rPh>
    <phoneticPr fontId="3"/>
  </si>
  <si>
    <t>補 助 金</t>
    <phoneticPr fontId="3"/>
  </si>
  <si>
    <t>助 成 金</t>
    <phoneticPr fontId="3"/>
  </si>
  <si>
    <t>摘　　　要</t>
  </si>
  <si>
    <t>差　異　発　生　理　由　書</t>
    <rPh sb="0" eb="1">
      <t>サ</t>
    </rPh>
    <rPh sb="2" eb="3">
      <t>イ</t>
    </rPh>
    <rPh sb="4" eb="5">
      <t>パツ</t>
    </rPh>
    <rPh sb="6" eb="7">
      <t>ショウ</t>
    </rPh>
    <rPh sb="8" eb="9">
      <t>リ</t>
    </rPh>
    <rPh sb="10" eb="11">
      <t>ヨシ</t>
    </rPh>
    <rPh sb="12" eb="13">
      <t>ショ</t>
    </rPh>
    <phoneticPr fontId="3"/>
  </si>
  <si>
    <t>細目</t>
    <rPh sb="0" eb="2">
      <t>サイモク</t>
    </rPh>
    <phoneticPr fontId="3"/>
  </si>
  <si>
    <t>予算額</t>
    <rPh sb="0" eb="2">
      <t>ヨサン</t>
    </rPh>
    <rPh sb="2" eb="3">
      <t>ガク</t>
    </rPh>
    <phoneticPr fontId="3"/>
  </si>
  <si>
    <t>決算額</t>
    <rPh sb="0" eb="2">
      <t>ケッサン</t>
    </rPh>
    <rPh sb="2" eb="3">
      <t>ガク</t>
    </rPh>
    <phoneticPr fontId="3"/>
  </si>
  <si>
    <t>差異</t>
    <rPh sb="0" eb="2">
      <t>サイ</t>
    </rPh>
    <phoneticPr fontId="3"/>
  </si>
  <si>
    <t>理由・内容</t>
    <rPh sb="0" eb="2">
      <t>リユウ</t>
    </rPh>
    <rPh sb="3" eb="5">
      <t>ナイヨウ</t>
    </rPh>
    <phoneticPr fontId="3"/>
  </si>
  <si>
    <t>＊</t>
  </si>
  <si>
    <t>差異の発生した科目・細目のみを項目に記入して下さい。</t>
    <rPh sb="0" eb="2">
      <t>サイ</t>
    </rPh>
    <rPh sb="3" eb="5">
      <t>ハッセイ</t>
    </rPh>
    <rPh sb="7" eb="9">
      <t>カモク</t>
    </rPh>
    <rPh sb="10" eb="12">
      <t>サイモク</t>
    </rPh>
    <rPh sb="15" eb="17">
      <t>コウモク</t>
    </rPh>
    <rPh sb="18" eb="20">
      <t>キニュウ</t>
    </rPh>
    <rPh sb="22" eb="23">
      <t>クダ</t>
    </rPh>
    <phoneticPr fontId="3"/>
  </si>
  <si>
    <t>理由・内容は出来るだけ詳しく記入下さい。</t>
    <rPh sb="0" eb="2">
      <t>リユウ</t>
    </rPh>
    <rPh sb="3" eb="5">
      <t>ナイヨウ</t>
    </rPh>
    <rPh sb="6" eb="8">
      <t>デキ</t>
    </rPh>
    <rPh sb="11" eb="12">
      <t>クワ</t>
    </rPh>
    <rPh sb="14" eb="16">
      <t>キニュウ</t>
    </rPh>
    <rPh sb="16" eb="17">
      <t>クダ</t>
    </rPh>
    <phoneticPr fontId="3"/>
  </si>
  <si>
    <t>計</t>
  </si>
  <si>
    <t>日　　付</t>
  </si>
  <si>
    <t>収入金額</t>
  </si>
  <si>
    <t>前ページよりの繰越金額</t>
  </si>
  <si>
    <t>（収　益　の　部）</t>
    <rPh sb="1" eb="2">
      <t>オサム</t>
    </rPh>
    <rPh sb="3" eb="4">
      <t>エキ</t>
    </rPh>
    <rPh sb="7" eb="8">
      <t>ブ</t>
    </rPh>
    <phoneticPr fontId="3"/>
  </si>
  <si>
    <t>（費用の部）</t>
    <rPh sb="1" eb="3">
      <t>ヒヨウ</t>
    </rPh>
    <rPh sb="4" eb="5">
      <t>ブ</t>
    </rPh>
    <phoneticPr fontId="3"/>
  </si>
  <si>
    <t>登 録 料 収 益</t>
    <rPh sb="0" eb="5">
      <t>トウロクリョウ</t>
    </rPh>
    <rPh sb="6" eb="7">
      <t>オサム</t>
    </rPh>
    <rPh sb="8" eb="9">
      <t>エキ</t>
    </rPh>
    <phoneticPr fontId="3"/>
  </si>
  <si>
    <t>補 助 金</t>
    <rPh sb="0" eb="5">
      <t>ホジョキン</t>
    </rPh>
    <phoneticPr fontId="3"/>
  </si>
  <si>
    <t>寄 付 金 収 益</t>
    <rPh sb="0" eb="5">
      <t>キフキン</t>
    </rPh>
    <rPh sb="6" eb="7">
      <t>オサム</t>
    </rPh>
    <rPh sb="8" eb="9">
      <t>エキ</t>
    </rPh>
    <phoneticPr fontId="3"/>
  </si>
  <si>
    <t>助 成 金</t>
    <rPh sb="0" eb="5">
      <t>ジョセイキン</t>
    </rPh>
    <phoneticPr fontId="3"/>
  </si>
  <si>
    <t>広 告 料 収 益</t>
    <rPh sb="0" eb="5">
      <t>コウコクリョウ</t>
    </rPh>
    <rPh sb="6" eb="7">
      <t>オサム</t>
    </rPh>
    <rPh sb="8" eb="9">
      <t>エキ</t>
    </rPh>
    <phoneticPr fontId="3"/>
  </si>
  <si>
    <t>販　売　収　益</t>
    <rPh sb="0" eb="3">
      <t>ハンバイ</t>
    </rPh>
    <rPh sb="4" eb="5">
      <t>オサム</t>
    </rPh>
    <rPh sb="6" eb="7">
      <t>エキ</t>
    </rPh>
    <phoneticPr fontId="3"/>
  </si>
  <si>
    <t>雑　　収　　益</t>
    <rPh sb="0" eb="1">
      <t>ザツ</t>
    </rPh>
    <rPh sb="3" eb="4">
      <t>オサム</t>
    </rPh>
    <rPh sb="6" eb="7">
      <t>エキ</t>
    </rPh>
    <phoneticPr fontId="3"/>
  </si>
  <si>
    <t>登 録 料 収 益</t>
    <rPh sb="8" eb="9">
      <t>エキ</t>
    </rPh>
    <phoneticPr fontId="3"/>
  </si>
  <si>
    <t>寄 付 金 収 益</t>
    <rPh sb="8" eb="9">
      <t>エキ</t>
    </rPh>
    <phoneticPr fontId="3"/>
  </si>
  <si>
    <t>広 告 料 収 益</t>
    <rPh sb="8" eb="9">
      <t>エキ</t>
    </rPh>
    <phoneticPr fontId="3"/>
  </si>
  <si>
    <t>販　売　収　益</t>
    <rPh sb="6" eb="7">
      <t>エキ</t>
    </rPh>
    <phoneticPr fontId="3"/>
  </si>
  <si>
    <t>事　業　繰　入　金</t>
    <rPh sb="4" eb="5">
      <t>クリ</t>
    </rPh>
    <rPh sb="6" eb="7">
      <t>ニュウ</t>
    </rPh>
    <rPh sb="8" eb="9">
      <t>キン</t>
    </rPh>
    <phoneticPr fontId="3"/>
  </si>
  <si>
    <t>雑　　収　　益</t>
    <rPh sb="6" eb="7">
      <t>エキ</t>
    </rPh>
    <phoneticPr fontId="3"/>
  </si>
  <si>
    <t>収益計</t>
    <rPh sb="1" eb="2">
      <t>エキ</t>
    </rPh>
    <phoneticPr fontId="3"/>
  </si>
  <si>
    <t>（収　益　の　部）</t>
    <rPh sb="3" eb="4">
      <t>エキ</t>
    </rPh>
    <phoneticPr fontId="3"/>
  </si>
  <si>
    <t>（費用の部）</t>
    <rPh sb="1" eb="3">
      <t>ヒヨウ</t>
    </rPh>
    <phoneticPr fontId="3"/>
  </si>
  <si>
    <t>参加記念品費</t>
    <rPh sb="5" eb="6">
      <t>ヒ</t>
    </rPh>
    <phoneticPr fontId="3"/>
  </si>
  <si>
    <t>費用計</t>
    <rPh sb="0" eb="2">
      <t>ヒヨウ</t>
    </rPh>
    <phoneticPr fontId="3"/>
  </si>
  <si>
    <t>（　収　益　明　細　書　）</t>
    <rPh sb="2" eb="3">
      <t>オサム</t>
    </rPh>
    <rPh sb="4" eb="5">
      <t>エキ</t>
    </rPh>
    <rPh sb="6" eb="11">
      <t>メイサイショ</t>
    </rPh>
    <phoneticPr fontId="3"/>
  </si>
  <si>
    <t>（　費　用　明　細　書　）</t>
    <rPh sb="2" eb="3">
      <t>ヒ</t>
    </rPh>
    <rPh sb="4" eb="5">
      <t>ヨウ</t>
    </rPh>
    <rPh sb="6" eb="11">
      <t>メイサイショ</t>
    </rPh>
    <phoneticPr fontId="3"/>
  </si>
  <si>
    <t>事　業　繰　入　金</t>
    <rPh sb="0" eb="3">
      <t>ジギョウ</t>
    </rPh>
    <rPh sb="4" eb="5">
      <t>クリ</t>
    </rPh>
    <rPh sb="6" eb="7">
      <t>ニュウ</t>
    </rPh>
    <rPh sb="8" eb="9">
      <t>キン</t>
    </rPh>
    <phoneticPr fontId="3"/>
  </si>
  <si>
    <t>収益計</t>
    <rPh sb="0" eb="2">
      <t>シュウエキ</t>
    </rPh>
    <rPh sb="2" eb="3">
      <t>ケイ</t>
    </rPh>
    <phoneticPr fontId="3"/>
  </si>
  <si>
    <t>収益費用明細書</t>
    <rPh sb="1" eb="2">
      <t>エキ</t>
    </rPh>
    <rPh sb="2" eb="4">
      <t>ヒヨウ</t>
    </rPh>
    <phoneticPr fontId="3"/>
  </si>
  <si>
    <t>（収益の部）</t>
    <rPh sb="1" eb="3">
      <t>シュウエキ</t>
    </rPh>
    <rPh sb="4" eb="5">
      <t>ブ</t>
    </rPh>
    <phoneticPr fontId="3"/>
  </si>
  <si>
    <t>登録料収益</t>
    <rPh sb="0" eb="3">
      <t>トウロクリョウ</t>
    </rPh>
    <rPh sb="3" eb="5">
      <t>シュウエキ</t>
    </rPh>
    <phoneticPr fontId="3"/>
  </si>
  <si>
    <t>寄付金収益</t>
    <rPh sb="0" eb="3">
      <t>キフキン</t>
    </rPh>
    <rPh sb="3" eb="5">
      <t>シュウエキ</t>
    </rPh>
    <phoneticPr fontId="3"/>
  </si>
  <si>
    <t>補助金</t>
    <rPh sb="0" eb="3">
      <t>ホジョキン</t>
    </rPh>
    <phoneticPr fontId="3"/>
  </si>
  <si>
    <t>助成金</t>
    <rPh sb="0" eb="3">
      <t>ジョセイキン</t>
    </rPh>
    <phoneticPr fontId="3"/>
  </si>
  <si>
    <t>広告料収益</t>
    <rPh sb="0" eb="3">
      <t>コウコクリョウ</t>
    </rPh>
    <rPh sb="3" eb="5">
      <t>シュウエキ</t>
    </rPh>
    <phoneticPr fontId="3"/>
  </si>
  <si>
    <t>販売収益</t>
    <rPh sb="0" eb="2">
      <t>ハンバイ</t>
    </rPh>
    <rPh sb="2" eb="4">
      <t>シュウエキ</t>
    </rPh>
    <phoneticPr fontId="3"/>
  </si>
  <si>
    <t>事業繰入金</t>
    <rPh sb="0" eb="2">
      <t>ジギョウ</t>
    </rPh>
    <rPh sb="2" eb="4">
      <t>クリイレ</t>
    </rPh>
    <rPh sb="4" eb="5">
      <t>キン</t>
    </rPh>
    <phoneticPr fontId="3"/>
  </si>
  <si>
    <t>雑収益</t>
    <rPh sb="0" eb="3">
      <t>ザツシュウエキ</t>
    </rPh>
    <phoneticPr fontId="3"/>
  </si>
  <si>
    <t>１．収益の部</t>
    <rPh sb="2" eb="4">
      <t>シュウエキ</t>
    </rPh>
    <rPh sb="5" eb="6">
      <t>ブ</t>
    </rPh>
    <phoneticPr fontId="3"/>
  </si>
  <si>
    <t>２．費用の部</t>
    <rPh sb="2" eb="4">
      <t>ヒヨウ</t>
    </rPh>
    <rPh sb="5" eb="6">
      <t>ブ</t>
    </rPh>
    <phoneticPr fontId="3"/>
  </si>
  <si>
    <t>費用計</t>
    <rPh sb="0" eb="2">
      <t>ヒヨウ</t>
    </rPh>
    <rPh sb="2" eb="3">
      <t>ケイ</t>
    </rPh>
    <phoneticPr fontId="3"/>
  </si>
  <si>
    <t>様式名称</t>
    <rPh sb="0" eb="2">
      <t>ヨウシキ</t>
    </rPh>
    <rPh sb="2" eb="4">
      <t>メイショウ</t>
    </rPh>
    <phoneticPr fontId="3"/>
  </si>
  <si>
    <t>摘　　　　　要</t>
    <rPh sb="0" eb="1">
      <t>テキ</t>
    </rPh>
    <rPh sb="6" eb="7">
      <t>ヨウ</t>
    </rPh>
    <phoneticPr fontId="3"/>
  </si>
  <si>
    <t>勘定科目</t>
    <rPh sb="0" eb="2">
      <t>カンジョウ</t>
    </rPh>
    <rPh sb="2" eb="4">
      <t>カモク</t>
    </rPh>
    <phoneticPr fontId="3"/>
  </si>
  <si>
    <t>渉外費</t>
    <rPh sb="0" eb="3">
      <t>ショウガイヒ</t>
    </rPh>
    <phoneticPr fontId="3"/>
  </si>
  <si>
    <t>　※内税にて全て記載して下さい。</t>
    <rPh sb="2" eb="4">
      <t>ウチゼイ</t>
    </rPh>
    <rPh sb="6" eb="7">
      <t>スベ</t>
    </rPh>
    <rPh sb="8" eb="10">
      <t>キサイ</t>
    </rPh>
    <rPh sb="12" eb="13">
      <t>クダ</t>
    </rPh>
    <phoneticPr fontId="3"/>
  </si>
  <si>
    <t>承認済予算額</t>
    <rPh sb="0" eb="2">
      <t>ショウニン</t>
    </rPh>
    <rPh sb="2" eb="3">
      <t>ズ</t>
    </rPh>
    <phoneticPr fontId="3"/>
  </si>
  <si>
    <t>様式1</t>
    <rPh sb="0" eb="2">
      <t>ヨウシキ</t>
    </rPh>
    <phoneticPr fontId="3"/>
  </si>
  <si>
    <t>様式3</t>
    <rPh sb="0" eb="2">
      <t>ヨウシキ</t>
    </rPh>
    <phoneticPr fontId="3"/>
  </si>
  <si>
    <t>委員会年間事業予算管理表</t>
  </si>
  <si>
    <t>様式4</t>
    <rPh sb="0" eb="2">
      <t>ヨウシキ</t>
    </rPh>
    <phoneticPr fontId="3"/>
  </si>
  <si>
    <t>事業費（仮）決定通知書</t>
  </si>
  <si>
    <t>様式5</t>
    <rPh sb="0" eb="2">
      <t>ヨウシキ</t>
    </rPh>
    <phoneticPr fontId="3"/>
  </si>
  <si>
    <t>様式6</t>
    <rPh sb="0" eb="2">
      <t>ヨウシキ</t>
    </rPh>
    <phoneticPr fontId="3"/>
  </si>
  <si>
    <t>様式7</t>
    <rPh sb="0" eb="2">
      <t>ヨウシキ</t>
    </rPh>
    <phoneticPr fontId="3"/>
  </si>
  <si>
    <t>協賛に関する覚書</t>
  </si>
  <si>
    <t>様式8</t>
    <rPh sb="0" eb="2">
      <t>ヨウシキ</t>
    </rPh>
    <phoneticPr fontId="3"/>
  </si>
  <si>
    <t>様式10</t>
    <rPh sb="0" eb="2">
      <t>ヨウシキ</t>
    </rPh>
    <phoneticPr fontId="3"/>
  </si>
  <si>
    <t>収支予算書</t>
  </si>
  <si>
    <t>収支決算報告書</t>
  </si>
  <si>
    <t>承認済予算額</t>
    <rPh sb="0" eb="2">
      <t>ショウニン</t>
    </rPh>
    <rPh sb="2" eb="3">
      <t>ズ</t>
    </rPh>
    <phoneticPr fontId="3"/>
  </si>
  <si>
    <t>　　　　会議・委員会　宛</t>
  </si>
  <si>
    <t>実施日</t>
  </si>
  <si>
    <t>時　間</t>
  </si>
  <si>
    <t>場　所</t>
  </si>
  <si>
    <t>１．講演</t>
  </si>
  <si>
    <t>２．対談</t>
  </si>
  <si>
    <t>３．パネルディスカッション</t>
  </si>
  <si>
    <t>謝礼金等内訳</t>
  </si>
  <si>
    <t>円</t>
  </si>
  <si>
    <t>１．謝礼に含む</t>
  </si>
  <si>
    <t>お支払口座　　</t>
  </si>
  <si>
    <t>■金融機関名</t>
  </si>
  <si>
    <t>■支店名</t>
  </si>
  <si>
    <t>■口座名義人</t>
  </si>
  <si>
    <t>支払予定日</t>
  </si>
  <si>
    <t>　　　　　住所</t>
  </si>
  <si>
    <t>　　　　　電話番号</t>
  </si>
  <si>
    <t>消費税等計算シート</t>
  </si>
  <si>
    <t>［　様式1　］</t>
    <rPh sb="2" eb="4">
      <t>ヨウシキ</t>
    </rPh>
    <phoneticPr fontId="3"/>
  </si>
  <si>
    <t>印</t>
    <rPh sb="0" eb="1">
      <t>イン</t>
    </rPh>
    <phoneticPr fontId="3"/>
  </si>
  <si>
    <t>委員会年間総事業費</t>
    <rPh sb="0" eb="3">
      <t>イインカイ</t>
    </rPh>
    <rPh sb="3" eb="5">
      <t>ネンカン</t>
    </rPh>
    <rPh sb="5" eb="6">
      <t>ソウ</t>
    </rPh>
    <rPh sb="6" eb="9">
      <t>ジギョウヒ</t>
    </rPh>
    <phoneticPr fontId="3"/>
  </si>
  <si>
    <t>￥</t>
  </si>
  <si>
    <t>事業開始日</t>
    <rPh sb="0" eb="1">
      <t>コト</t>
    </rPh>
    <rPh sb="1" eb="2">
      <t>ギョウ</t>
    </rPh>
    <rPh sb="2" eb="4">
      <t>カイシ</t>
    </rPh>
    <rPh sb="4" eb="5">
      <t>ヒ</t>
    </rPh>
    <phoneticPr fontId="3"/>
  </si>
  <si>
    <t>事業終了日</t>
    <rPh sb="0" eb="1">
      <t>コト</t>
    </rPh>
    <rPh sb="1" eb="2">
      <t>ギョウ</t>
    </rPh>
    <rPh sb="2" eb="4">
      <t>シュウリョウ</t>
    </rPh>
    <rPh sb="4" eb="5">
      <t>ヒ</t>
    </rPh>
    <phoneticPr fontId="3"/>
  </si>
  <si>
    <t>合　　計</t>
    <rPh sb="0" eb="1">
      <t>ゴウ</t>
    </rPh>
    <rPh sb="3" eb="4">
      <t>ケイ</t>
    </rPh>
    <phoneticPr fontId="3"/>
  </si>
  <si>
    <t>委員会年間事業予算管理表</t>
    <rPh sb="0" eb="3">
      <t>イインカイ</t>
    </rPh>
    <rPh sb="5" eb="7">
      <t>ジギョウ</t>
    </rPh>
    <phoneticPr fontId="3"/>
  </si>
  <si>
    <t>支払内容（科目・細目）</t>
    <rPh sb="5" eb="7">
      <t>カモク</t>
    </rPh>
    <rPh sb="8" eb="10">
      <t>サイモク</t>
    </rPh>
    <phoneticPr fontId="3"/>
  </si>
  <si>
    <t>金額</t>
    <phoneticPr fontId="3"/>
  </si>
  <si>
    <t>摘要</t>
    <rPh sb="0" eb="2">
      <t>テキヨウ</t>
    </rPh>
    <phoneticPr fontId="3"/>
  </si>
  <si>
    <t>記</t>
  </si>
  <si>
    <t xml:space="preserve"> </t>
    <phoneticPr fontId="3"/>
  </si>
  <si>
    <t>　</t>
    <phoneticPr fontId="3"/>
  </si>
  <si>
    <t>支払金額</t>
  </si>
  <si>
    <t>科目</t>
    <rPh sb="0" eb="2">
      <t>カモク</t>
    </rPh>
    <phoneticPr fontId="3"/>
  </si>
  <si>
    <t>口座番号</t>
    <rPh sb="0" eb="2">
      <t>コウザ</t>
    </rPh>
    <rPh sb="2" eb="4">
      <t>バンゴウ</t>
    </rPh>
    <phoneticPr fontId="3"/>
  </si>
  <si>
    <t>)</t>
  </si>
  <si>
    <t>差引残高</t>
  </si>
  <si>
    <t>（単位　：　円）</t>
  </si>
  <si>
    <t>項　　　　目</t>
  </si>
  <si>
    <t>会場設営費</t>
  </si>
  <si>
    <t>企画・演出費</t>
    <rPh sb="0" eb="2">
      <t>キカク</t>
    </rPh>
    <rPh sb="3" eb="5">
      <t>エンシュツ</t>
    </rPh>
    <rPh sb="5" eb="6">
      <t>ヒ</t>
    </rPh>
    <phoneticPr fontId="3"/>
  </si>
  <si>
    <t>本部団関係費</t>
  </si>
  <si>
    <t>講師関係費</t>
  </si>
  <si>
    <t>広報費</t>
  </si>
  <si>
    <t>資料作成費</t>
  </si>
  <si>
    <t>報告書作成費</t>
  </si>
  <si>
    <t>渉外費</t>
  </si>
  <si>
    <t>旅費交通費</t>
  </si>
  <si>
    <t>保険料</t>
  </si>
  <si>
    <t>通信費</t>
  </si>
  <si>
    <t>雑費</t>
  </si>
  <si>
    <t>予備費</t>
  </si>
  <si>
    <t>収支差額</t>
  </si>
  <si>
    <t>（単位　：　円）</t>
    <rPh sb="1" eb="3">
      <t>タンイ</t>
    </rPh>
    <rPh sb="6" eb="7">
      <t>エン</t>
    </rPh>
    <phoneticPr fontId="3"/>
  </si>
  <si>
    <t>デ</t>
    <phoneticPr fontId="3"/>
  </si>
  <si>
    <t>紙</t>
    <rPh sb="0" eb="1">
      <t>カミ</t>
    </rPh>
    <phoneticPr fontId="3"/>
  </si>
  <si>
    <t>○</t>
    <phoneticPr fontId="3"/>
  </si>
  <si>
    <t>◎</t>
    <phoneticPr fontId="3"/>
  </si>
  <si>
    <t>※議案上程に必要な資料　デ＝デジタル資料　紙＝紙資料　</t>
    <rPh sb="1" eb="3">
      <t>ギアン</t>
    </rPh>
    <rPh sb="3" eb="5">
      <t>ジョウテイ</t>
    </rPh>
    <rPh sb="6" eb="8">
      <t>ヒツヨウ</t>
    </rPh>
    <rPh sb="9" eb="11">
      <t>シリョウ</t>
    </rPh>
    <rPh sb="18" eb="20">
      <t>シリョウ</t>
    </rPh>
    <rPh sb="21" eb="22">
      <t>カミ</t>
    </rPh>
    <rPh sb="23" eb="24">
      <t>カミ</t>
    </rPh>
    <rPh sb="24" eb="26">
      <t>シリョウ</t>
    </rPh>
    <phoneticPr fontId="3"/>
  </si>
  <si>
    <t>－</t>
    <phoneticPr fontId="3"/>
  </si>
  <si>
    <t>様式
番号</t>
    <rPh sb="0" eb="2">
      <t>ヨウシキ</t>
    </rPh>
    <rPh sb="3" eb="5">
      <t>バンゴウ</t>
    </rPh>
    <phoneticPr fontId="3"/>
  </si>
  <si>
    <t>報酬明細書</t>
    <rPh sb="4" eb="5">
      <t>ショ</t>
    </rPh>
    <phoneticPr fontId="3"/>
  </si>
  <si>
    <t>収益費用明細書（決算用）</t>
    <rPh sb="1" eb="2">
      <t>エキ</t>
    </rPh>
    <rPh sb="2" eb="4">
      <t>ヒヨウ</t>
    </rPh>
    <rPh sb="8" eb="11">
      <t>ケッサンヨウ</t>
    </rPh>
    <phoneticPr fontId="3"/>
  </si>
  <si>
    <t>ページ：2</t>
    <phoneticPr fontId="3"/>
  </si>
  <si>
    <t xml:space="preserve">                財政審査会議  </t>
    <rPh sb="16" eb="22">
      <t>ザイセ</t>
    </rPh>
    <phoneticPr fontId="3"/>
  </si>
  <si>
    <t>日南開発</t>
  </si>
  <si>
    <t>普通預金利息</t>
  </si>
  <si>
    <t>東洋印刷</t>
  </si>
  <si>
    <t>振込手数料</t>
  </si>
  <si>
    <t>年　　　月　　　日</t>
    <rPh sb="0" eb="1">
      <t>ネン</t>
    </rPh>
    <rPh sb="4" eb="5">
      <t>ガツ</t>
    </rPh>
    <rPh sb="8" eb="9">
      <t>ニチ</t>
    </rPh>
    <phoneticPr fontId="3"/>
  </si>
  <si>
    <t>事業費を使用しない場合は、作成不要</t>
    <rPh sb="0" eb="3">
      <t>ジギョウヒ</t>
    </rPh>
    <rPh sb="4" eb="6">
      <t>シヨウ</t>
    </rPh>
    <rPh sb="9" eb="11">
      <t>バアイ</t>
    </rPh>
    <rPh sb="13" eb="15">
      <t>サクセイ</t>
    </rPh>
    <rPh sb="15" eb="17">
      <t>フヨウ</t>
    </rPh>
    <phoneticPr fontId="3"/>
  </si>
  <si>
    <t>講師等出演依頼承諾書</t>
    <rPh sb="0" eb="2">
      <t>コウシ</t>
    </rPh>
    <rPh sb="2" eb="3">
      <t>トウ</t>
    </rPh>
    <rPh sb="3" eb="5">
      <t>シュツエン</t>
    </rPh>
    <rPh sb="5" eb="7">
      <t>イライ</t>
    </rPh>
    <rPh sb="7" eb="10">
      <t>ショウダクショ</t>
    </rPh>
    <phoneticPr fontId="3"/>
  </si>
  <si>
    <t>決算額(①+②+③+④)</t>
    <rPh sb="0" eb="3">
      <t>ケッサンガク</t>
    </rPh>
    <phoneticPr fontId="3"/>
  </si>
  <si>
    <t>非課税収益②</t>
    <rPh sb="0" eb="3">
      <t>ヒカゼイ</t>
    </rPh>
    <rPh sb="3" eb="5">
      <t>シュウエキ</t>
    </rPh>
    <phoneticPr fontId="3"/>
  </si>
  <si>
    <t>特定収益③</t>
    <rPh sb="0" eb="2">
      <t>トクテイ</t>
    </rPh>
    <rPh sb="2" eb="4">
      <t>シュウエキ</t>
    </rPh>
    <phoneticPr fontId="3"/>
  </si>
  <si>
    <t>その他収益④</t>
    <rPh sb="0" eb="3">
      <t>ソノタ</t>
    </rPh>
    <rPh sb="3" eb="5">
      <t>シュウエキ</t>
    </rPh>
    <phoneticPr fontId="3"/>
  </si>
  <si>
    <t>決算額(①+②)</t>
    <rPh sb="0" eb="3">
      <t>ケッサンガク</t>
    </rPh>
    <phoneticPr fontId="3"/>
  </si>
  <si>
    <t>非課税その他②</t>
    <rPh sb="0" eb="3">
      <t>ヒカゼイ</t>
    </rPh>
    <rPh sb="3" eb="6">
      <t>ソノタ</t>
    </rPh>
    <phoneticPr fontId="3"/>
  </si>
  <si>
    <t>■収　　 支 　　差　 　額</t>
    <rPh sb="1" eb="2">
      <t>オサム</t>
    </rPh>
    <rPh sb="5" eb="6">
      <t>シ</t>
    </rPh>
    <rPh sb="9" eb="10">
      <t>サ</t>
    </rPh>
    <rPh sb="13" eb="14">
      <t>ガク</t>
    </rPh>
    <phoneticPr fontId="3"/>
  </si>
  <si>
    <t>１．個人契約</t>
  </si>
  <si>
    <t>住所</t>
    <rPh sb="0" eb="2">
      <t>ジュウショ</t>
    </rPh>
    <phoneticPr fontId="3"/>
  </si>
  <si>
    <t>署名捺印</t>
    <rPh sb="0" eb="2">
      <t>ショメイ</t>
    </rPh>
    <rPh sb="2" eb="4">
      <t>ナツイン</t>
    </rPh>
    <phoneticPr fontId="3"/>
  </si>
  <si>
    <t>　　　　　講師等出演依頼承諾書</t>
    <rPh sb="12" eb="13">
      <t>ショウ</t>
    </rPh>
    <rPh sb="13" eb="14">
      <t>ダク</t>
    </rPh>
    <rPh sb="14" eb="15">
      <t>ショ</t>
    </rPh>
    <phoneticPr fontId="3"/>
  </si>
  <si>
    <t>印紙貼付欄</t>
    <rPh sb="0" eb="2">
      <t>インシ</t>
    </rPh>
    <rPh sb="2" eb="3">
      <t>ハ</t>
    </rPh>
    <rPh sb="3" eb="4">
      <t>ツ</t>
    </rPh>
    <rPh sb="4" eb="5">
      <t>ラン</t>
    </rPh>
    <phoneticPr fontId="3"/>
  </si>
  <si>
    <t>消費税込支払金額</t>
    <rPh sb="0" eb="2">
      <t>ショウヒ</t>
    </rPh>
    <rPh sb="2" eb="4">
      <t>ゼイコミ</t>
    </rPh>
    <rPh sb="4" eb="6">
      <t>シハライ</t>
    </rPh>
    <rPh sb="6" eb="8">
      <t>キンガク</t>
    </rPh>
    <phoneticPr fontId="3"/>
  </si>
  <si>
    <t>源泉所得税額</t>
    <rPh sb="0" eb="2">
      <t>ゲンセン</t>
    </rPh>
    <rPh sb="2" eb="4">
      <t>ショトク</t>
    </rPh>
    <rPh sb="4" eb="6">
      <t>ゼイガク</t>
    </rPh>
    <phoneticPr fontId="3"/>
  </si>
  <si>
    <t>貼付収入印紙一覧表</t>
    <rPh sb="0" eb="2">
      <t>ハリツケ</t>
    </rPh>
    <rPh sb="2" eb="4">
      <t>シュウニュウ</t>
    </rPh>
    <rPh sb="4" eb="6">
      <t>インシ</t>
    </rPh>
    <rPh sb="6" eb="8">
      <t>イチラン</t>
    </rPh>
    <rPh sb="8" eb="9">
      <t>ヒョウ</t>
    </rPh>
    <phoneticPr fontId="3"/>
  </si>
  <si>
    <t>注！！</t>
    <rPh sb="0" eb="1">
      <t>チュウ</t>
    </rPh>
    <phoneticPr fontId="3"/>
  </si>
  <si>
    <t>差引手取支給額</t>
    <rPh sb="0" eb="2">
      <t>サシヒキ</t>
    </rPh>
    <rPh sb="2" eb="4">
      <t>テド</t>
    </rPh>
    <rPh sb="4" eb="6">
      <t>シキュウ</t>
    </rPh>
    <rPh sb="6" eb="7">
      <t>ガク</t>
    </rPh>
    <phoneticPr fontId="3"/>
  </si>
  <si>
    <t>ⅰ.謝礼金（消費税込支払金額）</t>
    <rPh sb="6" eb="8">
      <t>ショウヒ</t>
    </rPh>
    <rPh sb="8" eb="10">
      <t>ゼイコミ</t>
    </rPh>
    <rPh sb="10" eb="12">
      <t>シハライ</t>
    </rPh>
    <rPh sb="12" eb="14">
      <t>キンガク</t>
    </rPh>
    <phoneticPr fontId="3"/>
  </si>
  <si>
    <t>計算結果が謝礼金等内訳に自動的に反映されます。</t>
  </si>
  <si>
    <t>200円</t>
    <rPh sb="3" eb="4">
      <t>エン</t>
    </rPh>
    <phoneticPr fontId="3"/>
  </si>
  <si>
    <t>400円</t>
    <rPh sb="3" eb="4">
      <t>エン</t>
    </rPh>
    <phoneticPr fontId="3"/>
  </si>
  <si>
    <t>1,000円</t>
    <rPh sb="5" eb="6">
      <t>エン</t>
    </rPh>
    <phoneticPr fontId="3"/>
  </si>
  <si>
    <t>2,000円</t>
    <rPh sb="5" eb="6">
      <t>エン</t>
    </rPh>
    <phoneticPr fontId="3"/>
  </si>
  <si>
    <t>支払金額</t>
    <rPh sb="0" eb="2">
      <t>シハライ</t>
    </rPh>
    <rPh sb="2" eb="4">
      <t>キンガク</t>
    </rPh>
    <phoneticPr fontId="3"/>
  </si>
  <si>
    <t>科　　目</t>
    <rPh sb="0" eb="1">
      <t>カ</t>
    </rPh>
    <rPh sb="3" eb="4">
      <t>メ</t>
    </rPh>
    <phoneticPr fontId="3"/>
  </si>
  <si>
    <t>上程　花子</t>
    <rPh sb="0" eb="2">
      <t>ジョウテイ</t>
    </rPh>
    <rPh sb="3" eb="5">
      <t>ハナコ</t>
    </rPh>
    <phoneticPr fontId="3"/>
  </si>
  <si>
    <t>相澤明弘</t>
    <rPh sb="0" eb="2">
      <t>アイザワ</t>
    </rPh>
    <rPh sb="2" eb="4">
      <t>アキヒロ</t>
    </rPh>
    <phoneticPr fontId="3"/>
  </si>
  <si>
    <t>五十嵐勝博</t>
    <rPh sb="0" eb="3">
      <t>イガラシ</t>
    </rPh>
    <rPh sb="3" eb="5">
      <t>カツヒロ</t>
    </rPh>
    <phoneticPr fontId="3"/>
  </si>
  <si>
    <t>草野繁登</t>
    <rPh sb="0" eb="2">
      <t>クサノ</t>
    </rPh>
    <rPh sb="2" eb="3">
      <t>シゲル</t>
    </rPh>
    <rPh sb="3" eb="4">
      <t>ノボル</t>
    </rPh>
    <phoneticPr fontId="3"/>
  </si>
  <si>
    <t>湖山和秀</t>
    <rPh sb="0" eb="2">
      <t>コヤマ</t>
    </rPh>
    <rPh sb="2" eb="4">
      <t>カズヒデ</t>
    </rPh>
    <phoneticPr fontId="3"/>
  </si>
  <si>
    <t>岡部祥司に返金</t>
    <rPh sb="0" eb="2">
      <t>オカベ</t>
    </rPh>
    <rPh sb="2" eb="4">
      <t>ショウジ</t>
    </rPh>
    <phoneticPr fontId="3"/>
  </si>
  <si>
    <t>加藤宗兵衛に返金</t>
    <rPh sb="0" eb="2">
      <t>カトウ</t>
    </rPh>
    <rPh sb="2" eb="5">
      <t>ソウベイ</t>
    </rPh>
    <phoneticPr fontId="3"/>
  </si>
  <si>
    <t>足立浩に返金</t>
    <rPh sb="0" eb="2">
      <t>アダチ</t>
    </rPh>
    <rPh sb="2" eb="3">
      <t>ヒロシ</t>
    </rPh>
    <phoneticPr fontId="3"/>
  </si>
  <si>
    <t>清水康裕に返金</t>
    <rPh sb="0" eb="2">
      <t>シミズ</t>
    </rPh>
    <rPh sb="2" eb="4">
      <t>ヤスヒロ</t>
    </rPh>
    <phoneticPr fontId="3"/>
  </si>
  <si>
    <t>坪井潤一に返金</t>
    <rPh sb="0" eb="2">
      <t>ツボイ</t>
    </rPh>
    <rPh sb="2" eb="4">
      <t>ジュンイチ</t>
    </rPh>
    <phoneticPr fontId="3"/>
  </si>
  <si>
    <t>眞鍋大介に返金</t>
    <rPh sb="0" eb="2">
      <t>マナベ</t>
    </rPh>
    <rPh sb="2" eb="4">
      <t>ダイスケ</t>
    </rPh>
    <rPh sb="5" eb="7">
      <t>ヘンキン</t>
    </rPh>
    <phoneticPr fontId="3"/>
  </si>
  <si>
    <t>水野雅美に返金</t>
    <rPh sb="0" eb="2">
      <t>ミズノ</t>
    </rPh>
    <rPh sb="2" eb="4">
      <t>マサミ</t>
    </rPh>
    <phoneticPr fontId="3"/>
  </si>
  <si>
    <t>鈴木あかりに返金</t>
    <rPh sb="0" eb="2">
      <t>スズキ</t>
    </rPh>
    <phoneticPr fontId="3"/>
  </si>
  <si>
    <t>齋藤慎也に返金</t>
    <rPh sb="0" eb="2">
      <t>サイトウ</t>
    </rPh>
    <rPh sb="2" eb="4">
      <t>シンヤ</t>
    </rPh>
    <phoneticPr fontId="3"/>
  </si>
  <si>
    <t>八巻有芝に返金</t>
    <rPh sb="0" eb="2">
      <t>ヤマキ</t>
    </rPh>
    <rPh sb="2" eb="3">
      <t>ア</t>
    </rPh>
    <rPh sb="3" eb="4">
      <t>シバ</t>
    </rPh>
    <rPh sb="5" eb="7">
      <t>ヘンキン</t>
    </rPh>
    <phoneticPr fontId="3"/>
  </si>
  <si>
    <t>津久井盛夫に返金</t>
    <rPh sb="0" eb="3">
      <t>ツクイ</t>
    </rPh>
    <rPh sb="3" eb="5">
      <t>モリオ</t>
    </rPh>
    <rPh sb="6" eb="8">
      <t>ヘンキン</t>
    </rPh>
    <phoneticPr fontId="3"/>
  </si>
  <si>
    <t>松下延樹に返金</t>
    <rPh sb="0" eb="2">
      <t>マツシタ</t>
    </rPh>
    <rPh sb="2" eb="3">
      <t>ノブ</t>
    </rPh>
    <rPh sb="3" eb="4">
      <t>キ</t>
    </rPh>
    <rPh sb="5" eb="7">
      <t>ヘンキン</t>
    </rPh>
    <phoneticPr fontId="3"/>
  </si>
  <si>
    <t>林洋一に返金</t>
    <rPh sb="0" eb="1">
      <t>ハヤシ</t>
    </rPh>
    <rPh sb="1" eb="3">
      <t>ヨウイチ</t>
    </rPh>
    <rPh sb="4" eb="6">
      <t>ヘンキン</t>
    </rPh>
    <phoneticPr fontId="3"/>
  </si>
  <si>
    <t>長村みさおに返金</t>
    <rPh sb="0" eb="2">
      <t>ナガムラ</t>
    </rPh>
    <rPh sb="6" eb="8">
      <t>ヘンキン</t>
    </rPh>
    <phoneticPr fontId="3"/>
  </si>
  <si>
    <t>原仁志に返金</t>
    <rPh sb="0" eb="1">
      <t>ハラ</t>
    </rPh>
    <rPh sb="1" eb="3">
      <t>ヒトシ</t>
    </rPh>
    <rPh sb="4" eb="6">
      <t>ヘンキン</t>
    </rPh>
    <phoneticPr fontId="3"/>
  </si>
  <si>
    <t>八木淳に返金</t>
    <rPh sb="0" eb="2">
      <t>ヤギ</t>
    </rPh>
    <rPh sb="2" eb="3">
      <t>ジュン</t>
    </rPh>
    <rPh sb="4" eb="6">
      <t>ヘンキン</t>
    </rPh>
    <phoneticPr fontId="3"/>
  </si>
  <si>
    <t>濱田竜一に返金</t>
    <rPh sb="0" eb="2">
      <t>ハマダ</t>
    </rPh>
    <rPh sb="2" eb="4">
      <t>リュウイチ</t>
    </rPh>
    <rPh sb="5" eb="7">
      <t>ヘンキン</t>
    </rPh>
    <phoneticPr fontId="3"/>
  </si>
  <si>
    <t>西表晋作に返金</t>
    <rPh sb="0" eb="2">
      <t>イリオモテ</t>
    </rPh>
    <rPh sb="2" eb="4">
      <t>シンサク</t>
    </rPh>
    <rPh sb="5" eb="7">
      <t>ヘンキン</t>
    </rPh>
    <phoneticPr fontId="3"/>
  </si>
  <si>
    <t>高橋正英に返金</t>
    <rPh sb="2" eb="4">
      <t>マサヒデ</t>
    </rPh>
    <rPh sb="5" eb="7">
      <t>ヘンキン</t>
    </rPh>
    <phoneticPr fontId="3"/>
  </si>
  <si>
    <t>田中太郎に返金</t>
    <rPh sb="0" eb="2">
      <t>タナカ</t>
    </rPh>
    <rPh sb="2" eb="4">
      <t>タロウ</t>
    </rPh>
    <rPh sb="5" eb="7">
      <t>ヘンキン</t>
    </rPh>
    <phoneticPr fontId="3"/>
  </si>
  <si>
    <t>財審太郎</t>
    <rPh sb="0" eb="1">
      <t>ザイ</t>
    </rPh>
    <rPh sb="1" eb="2">
      <t>シン</t>
    </rPh>
    <rPh sb="2" eb="4">
      <t>タロウ</t>
    </rPh>
    <phoneticPr fontId="3"/>
  </si>
  <si>
    <t>青木孝幸に返金</t>
    <rPh sb="0" eb="2">
      <t>アオキ</t>
    </rPh>
    <rPh sb="2" eb="4">
      <t>タカユキ</t>
    </rPh>
    <rPh sb="5" eb="7">
      <t>ヘンキン</t>
    </rPh>
    <phoneticPr fontId="3"/>
  </si>
  <si>
    <t>事業会計関連様式</t>
    <rPh sb="0" eb="2">
      <t>ジギョウ</t>
    </rPh>
    <rPh sb="2" eb="4">
      <t>カイケイ</t>
    </rPh>
    <rPh sb="4" eb="8">
      <t>カンレンヨウシキ</t>
    </rPh>
    <phoneticPr fontId="3"/>
  </si>
  <si>
    <t>－</t>
    <phoneticPr fontId="3"/>
  </si>
  <si>
    <t>－</t>
    <phoneticPr fontId="3"/>
  </si>
  <si>
    <t>様式9</t>
    <rPh sb="0" eb="2">
      <t>ヨウシキ</t>
    </rPh>
    <phoneticPr fontId="3"/>
  </si>
  <si>
    <t>様式11</t>
    <rPh sb="0" eb="2">
      <t>ヨウシキ</t>
    </rPh>
    <phoneticPr fontId="3"/>
  </si>
  <si>
    <t>様式12</t>
    <rPh sb="0" eb="2">
      <t>ヨウシキ</t>
    </rPh>
    <phoneticPr fontId="3"/>
  </si>
  <si>
    <t>差異発生理由書</t>
    <phoneticPr fontId="3"/>
  </si>
  <si>
    <t>事業終了後、事業支払申請関連様式と請求書を事務局に提出</t>
    <rPh sb="6" eb="10">
      <t>ジギョウシハラ</t>
    </rPh>
    <rPh sb="10" eb="14">
      <t>シンセイカンレン</t>
    </rPh>
    <rPh sb="14" eb="16">
      <t>ヨウシキ</t>
    </rPh>
    <phoneticPr fontId="3"/>
  </si>
  <si>
    <t>様式13</t>
    <rPh sb="0" eb="2">
      <t>ヨウシキ</t>
    </rPh>
    <phoneticPr fontId="3"/>
  </si>
  <si>
    <t>修正・補正収支予算書</t>
    <rPh sb="3" eb="5">
      <t>ホセイ</t>
    </rPh>
    <phoneticPr fontId="3"/>
  </si>
  <si>
    <t>修正予算ならびに補正予算をする場合に使用</t>
    <rPh sb="0" eb="4">
      <t>シュウセイヨサン</t>
    </rPh>
    <rPh sb="8" eb="12">
      <t>ホセイヨサン</t>
    </rPh>
    <rPh sb="15" eb="17">
      <t>バアイ</t>
    </rPh>
    <rPh sb="18" eb="20">
      <t>シヨウ</t>
    </rPh>
    <phoneticPr fontId="28"/>
  </si>
  <si>
    <t>収益費用明細書（修正・補正用）</t>
    <rPh sb="11" eb="13">
      <t>ホセイ</t>
    </rPh>
    <rPh sb="13" eb="14">
      <t>ヨウ</t>
    </rPh>
    <phoneticPr fontId="3"/>
  </si>
  <si>
    <t>－</t>
    <phoneticPr fontId="3"/>
  </si>
  <si>
    <t>◎</t>
    <phoneticPr fontId="3"/>
  </si>
  <si>
    <t>地区・ブロック関連様式</t>
    <rPh sb="0" eb="2">
      <t>チク</t>
    </rPh>
    <rPh sb="7" eb="11">
      <t>カンレンヨウシキ</t>
    </rPh>
    <phoneticPr fontId="3"/>
  </si>
  <si>
    <t>様式51</t>
    <rPh sb="0" eb="2">
      <t>ヨウシキ</t>
    </rPh>
    <phoneticPr fontId="3"/>
  </si>
  <si>
    <t>様式53</t>
    <rPh sb="0" eb="2">
      <t>ヨウシキ</t>
    </rPh>
    <phoneticPr fontId="3"/>
  </si>
  <si>
    <t>様式54</t>
    <rPh sb="0" eb="2">
      <t>ヨウシキ</t>
    </rPh>
    <phoneticPr fontId="3"/>
  </si>
  <si>
    <t>[様式3]</t>
    <rPh sb="1" eb="3">
      <t>ヨウシキ</t>
    </rPh>
    <phoneticPr fontId="3"/>
  </si>
  <si>
    <t>[様式14]</t>
    <phoneticPr fontId="3"/>
  </si>
  <si>
    <t>事　業　計　画　修　正　・　補　正　収　支　予　算　書</t>
    <rPh sb="8" eb="11">
      <t>シュウセイ</t>
    </rPh>
    <rPh sb="14" eb="17">
      <t>ホセイ</t>
    </rPh>
    <rPh sb="18" eb="19">
      <t>オサム</t>
    </rPh>
    <phoneticPr fontId="3"/>
  </si>
  <si>
    <t>修正・補正予算額</t>
    <rPh sb="3" eb="5">
      <t>ホセイ</t>
    </rPh>
    <phoneticPr fontId="3"/>
  </si>
  <si>
    <t>[様式15]</t>
    <phoneticPr fontId="3"/>
  </si>
  <si>
    <r>
      <t>（修正</t>
    </r>
    <r>
      <rPr>
        <sz val="11"/>
        <color indexed="8"/>
        <rFont val="ＭＳ Ｐゴシック"/>
        <family val="3"/>
        <charset val="128"/>
      </rPr>
      <t>・補正</t>
    </r>
    <r>
      <rPr>
        <sz val="11"/>
        <color indexed="8"/>
        <rFont val="ＭＳ Ｐゴシック"/>
        <family val="3"/>
        <charset val="128"/>
      </rPr>
      <t>予算用）</t>
    </r>
    <rPh sb="1" eb="3">
      <t>シュウセイ</t>
    </rPh>
    <rPh sb="4" eb="6">
      <t>ホセイ</t>
    </rPh>
    <rPh sb="6" eb="8">
      <t>ヨサン</t>
    </rPh>
    <rPh sb="8" eb="9">
      <t>ヨウ</t>
    </rPh>
    <phoneticPr fontId="3"/>
  </si>
  <si>
    <t>[様式42]</t>
    <phoneticPr fontId="3"/>
  </si>
  <si>
    <t>※委員会が実施する全事業を記入して下さい。
※予算執行がない場合には「０」を記入して下さい。</t>
    <rPh sb="1" eb="4">
      <t>イインカイ</t>
    </rPh>
    <rPh sb="5" eb="7">
      <t>ジッシ</t>
    </rPh>
    <rPh sb="9" eb="12">
      <t>ゼンジギョウ</t>
    </rPh>
    <rPh sb="13" eb="15">
      <t>キニュウ</t>
    </rPh>
    <rPh sb="17" eb="18">
      <t>クダ</t>
    </rPh>
    <rPh sb="23" eb="27">
      <t>ヨサンシッコウ</t>
    </rPh>
    <rPh sb="30" eb="32">
      <t>バアイ</t>
    </rPh>
    <rPh sb="38" eb="45">
      <t>キンy</t>
    </rPh>
    <phoneticPr fontId="29"/>
  </si>
  <si>
    <t>見積NO。から見積書にリンクさせてください。
※その他注意事項については（５）「見積書の取得について」を参照してください。</t>
    <phoneticPr fontId="29"/>
  </si>
  <si>
    <t>源泉所得税が発生する場合に必要</t>
    <rPh sb="2" eb="5">
      <t>ショトクゼイ</t>
    </rPh>
    <rPh sb="10" eb="12">
      <t>バアイ</t>
    </rPh>
    <phoneticPr fontId="3"/>
  </si>
  <si>
    <t>差異発生理由書</t>
    <phoneticPr fontId="3"/>
  </si>
  <si>
    <t>※事業終了後、事業支払申請関連様式と請求書を事務局に提出
※差異の理由・内容は出来るだけ詳しく記載してください。
※予備費については、差異発生理由書に記載する必要はありません。</t>
    <rPh sb="7" eb="11">
      <t>ジギョウシハラ</t>
    </rPh>
    <rPh sb="11" eb="15">
      <t>シンセイカンレン</t>
    </rPh>
    <rPh sb="15" eb="17">
      <t>ヨウシキ</t>
    </rPh>
    <phoneticPr fontId="3"/>
  </si>
  <si>
    <t>修正予算ならびに補正予算をする場合に使用</t>
    <rPh sb="0" eb="4">
      <t>シュウセイヨサン</t>
    </rPh>
    <rPh sb="8" eb="12">
      <t>ホセイヨサン</t>
    </rPh>
    <rPh sb="15" eb="17">
      <t>バアイ</t>
    </rPh>
    <rPh sb="18" eb="20">
      <t>シヨウ</t>
    </rPh>
    <phoneticPr fontId="29"/>
  </si>
  <si>
    <t>銀行口座開設届出書
（協議会事務局管理用）</t>
    <rPh sb="0" eb="4">
      <t>ギンコウコウザ</t>
    </rPh>
    <rPh sb="4" eb="6">
      <t>カイセツ</t>
    </rPh>
    <rPh sb="6" eb="9">
      <t>トドケデショ</t>
    </rPh>
    <rPh sb="11" eb="14">
      <t>キョウギカイ</t>
    </rPh>
    <rPh sb="14" eb="17">
      <t>ジムキョク</t>
    </rPh>
    <rPh sb="17" eb="20">
      <t>カンリヨウ</t>
    </rPh>
    <phoneticPr fontId="29"/>
  </si>
  <si>
    <t>委員会で事業用口座を作成する場合に必要</t>
    <rPh sb="0" eb="3">
      <t>イインカイ</t>
    </rPh>
    <rPh sb="4" eb="7">
      <t>ジギョウヨウ</t>
    </rPh>
    <rPh sb="7" eb="9">
      <t>コウザ</t>
    </rPh>
    <rPh sb="10" eb="12">
      <t>サクセイ</t>
    </rPh>
    <rPh sb="14" eb="16">
      <t>バアイ</t>
    </rPh>
    <rPh sb="17" eb="19">
      <t>ヒツヨウ</t>
    </rPh>
    <phoneticPr fontId="29"/>
  </si>
  <si>
    <t>事業用口座の資金の流れを記載</t>
    <rPh sb="0" eb="3">
      <t>ジギョウヨウ</t>
    </rPh>
    <rPh sb="3" eb="5">
      <t>コウザ</t>
    </rPh>
    <rPh sb="6" eb="8">
      <t>シキン</t>
    </rPh>
    <rPh sb="9" eb="10">
      <t>ナガ</t>
    </rPh>
    <rPh sb="12" eb="14">
      <t>キサイ</t>
    </rPh>
    <phoneticPr fontId="29"/>
  </si>
  <si>
    <t>決算時必要資料</t>
    <rPh sb="0" eb="3">
      <t>ケッサンジ</t>
    </rPh>
    <rPh sb="3" eb="7">
      <t>ヒツヨウシリョウ</t>
    </rPh>
    <phoneticPr fontId="3"/>
  </si>
  <si>
    <t>預金通帳のコピー</t>
    <rPh sb="0" eb="4">
      <t>ヨキンツウチョウ</t>
    </rPh>
    <phoneticPr fontId="29"/>
  </si>
  <si>
    <t>請求書・領収書</t>
    <rPh sb="0" eb="3">
      <t>セイキュウショ</t>
    </rPh>
    <rPh sb="4" eb="7">
      <t>リョウシュウショ</t>
    </rPh>
    <phoneticPr fontId="29"/>
  </si>
  <si>
    <t>※請求書は一括請求での受付はできませんので、明細を記載してください。
※請求書に基づいて送金したものは、請求書のほか領収書又は納付済受取書が必要です。
なお、請求書・領収書綴は、科目別、日付順に作成して下さい。
※講師料等については、講演等依頼承諾書を添付する。</t>
    <rPh sb="1" eb="4">
      <t>セイキュウショ</t>
    </rPh>
    <rPh sb="5" eb="9">
      <t>イッカツセイキュウ</t>
    </rPh>
    <rPh sb="11" eb="13">
      <t>ウケツケ</t>
    </rPh>
    <rPh sb="22" eb="24">
      <t>メイサイ</t>
    </rPh>
    <rPh sb="25" eb="27">
      <t>キサイ</t>
    </rPh>
    <phoneticPr fontId="29"/>
  </si>
  <si>
    <t>※事務局に申請し、発行してもらって下さい。</t>
    <phoneticPr fontId="29"/>
  </si>
  <si>
    <t>登録料領収書控</t>
    <rPh sb="0" eb="3">
      <t>トウロクリョウ</t>
    </rPh>
    <rPh sb="3" eb="6">
      <t>リョウシュウショ</t>
    </rPh>
    <rPh sb="6" eb="7">
      <t>ヒカ</t>
    </rPh>
    <phoneticPr fontId="29"/>
  </si>
  <si>
    <t>預金出納帳</t>
    <rPh sb="0" eb="2">
      <t>ヨキン</t>
    </rPh>
    <rPh sb="2" eb="5">
      <t>スイトウチョウ</t>
    </rPh>
    <phoneticPr fontId="29"/>
  </si>
  <si>
    <t>現金出納帳</t>
    <rPh sb="0" eb="2">
      <t>ゲンキン</t>
    </rPh>
    <rPh sb="2" eb="5">
      <t>スイトウチョウ</t>
    </rPh>
    <phoneticPr fontId="29"/>
  </si>
  <si>
    <t>手持現金の流れを記載</t>
    <rPh sb="0" eb="2">
      <t>テモ</t>
    </rPh>
    <rPh sb="2" eb="4">
      <t>ゲンキン</t>
    </rPh>
    <rPh sb="5" eb="6">
      <t>ナガ</t>
    </rPh>
    <rPh sb="8" eb="10">
      <t>キサイ</t>
    </rPh>
    <phoneticPr fontId="29"/>
  </si>
  <si>
    <t>－</t>
    <phoneticPr fontId="3"/>
  </si>
  <si>
    <t>◎</t>
    <phoneticPr fontId="3"/>
  </si>
  <si>
    <t>現金出納帳</t>
    <rPh sb="0" eb="5">
      <t>ゲンキンスイトウチョウ</t>
    </rPh>
    <phoneticPr fontId="3"/>
  </si>
  <si>
    <t>手元現金の動きを記載</t>
    <rPh sb="0" eb="2">
      <t>テモト</t>
    </rPh>
    <rPh sb="2" eb="4">
      <t>ゲンキン</t>
    </rPh>
    <rPh sb="5" eb="6">
      <t>ウゴ</t>
    </rPh>
    <rPh sb="8" eb="10">
      <t>キサイ</t>
    </rPh>
    <phoneticPr fontId="3"/>
  </si>
  <si>
    <t>事業会計関連様式</t>
    <rPh sb="0" eb="4">
      <t>ジギョウカイケイ</t>
    </rPh>
    <rPh sb="4" eb="8">
      <t>カンレンヨウシキ</t>
    </rPh>
    <phoneticPr fontId="3"/>
  </si>
  <si>
    <t>請求書、支払状況と照らしあわせて記載して下さい。</t>
    <phoneticPr fontId="3"/>
  </si>
  <si>
    <t>現　　金　　出　　納　　帳 　　(見本)</t>
    <rPh sb="17" eb="19">
      <t>ミホン</t>
    </rPh>
    <phoneticPr fontId="3"/>
  </si>
  <si>
    <t>現　　金　　出　　納　　帳</t>
    <rPh sb="0" eb="4">
      <t>ゲンキン</t>
    </rPh>
    <rPh sb="6" eb="13">
      <t>スイトウ</t>
    </rPh>
    <phoneticPr fontId="3"/>
  </si>
  <si>
    <t>公認会計士監査報告書</t>
    <rPh sb="0" eb="5">
      <t>コウニンカイ</t>
    </rPh>
    <rPh sb="5" eb="9">
      <t>カンサホウコクシリョウ</t>
    </rPh>
    <rPh sb="9" eb="10">
      <t>ショ</t>
    </rPh>
    <phoneticPr fontId="29"/>
  </si>
  <si>
    <t>事業費の収支状況並びに余剰金等に関する証明書</t>
    <phoneticPr fontId="29"/>
  </si>
  <si>
    <t>［規則様式4］</t>
    <rPh sb="1" eb="3">
      <t>キソク</t>
    </rPh>
    <phoneticPr fontId="3"/>
  </si>
  <si>
    <t>謝礼金等内訳　金額入力欄</t>
    <rPh sb="0" eb="3">
      <t>シャレイキン</t>
    </rPh>
    <rPh sb="3" eb="4">
      <t>トウ</t>
    </rPh>
    <rPh sb="4" eb="6">
      <t>ウチワケ</t>
    </rPh>
    <rPh sb="7" eb="9">
      <t>キンガク</t>
    </rPh>
    <rPh sb="9" eb="11">
      <t>ニュウリョク</t>
    </rPh>
    <rPh sb="11" eb="12">
      <t>ラン</t>
    </rPh>
    <phoneticPr fontId="3"/>
  </si>
  <si>
    <t>１．個人契約用（３．その他も含む）</t>
    <rPh sb="2" eb="4">
      <t>コジン</t>
    </rPh>
    <rPh sb="4" eb="6">
      <t>ケイヤク</t>
    </rPh>
    <rPh sb="6" eb="7">
      <t>ヨウ</t>
    </rPh>
    <rPh sb="12" eb="13">
      <t>タ</t>
    </rPh>
    <rPh sb="14" eb="15">
      <t>フク</t>
    </rPh>
    <phoneticPr fontId="3"/>
  </si>
  <si>
    <t>①源泉所得税グロスアップ計算（手取額から支払金額を逆算する方法）</t>
    <rPh sb="1" eb="3">
      <t>ゲンセン</t>
    </rPh>
    <rPh sb="3" eb="6">
      <t>ショトクゼイ</t>
    </rPh>
    <rPh sb="12" eb="14">
      <t>ケイサン</t>
    </rPh>
    <rPh sb="15" eb="17">
      <t>テドリ</t>
    </rPh>
    <rPh sb="17" eb="18">
      <t>ガク</t>
    </rPh>
    <rPh sb="20" eb="22">
      <t>シハライ</t>
    </rPh>
    <rPh sb="22" eb="24">
      <t>キンガク</t>
    </rPh>
    <rPh sb="25" eb="27">
      <t>ギャクサン</t>
    </rPh>
    <rPh sb="29" eb="31">
      <t>ホウホウ</t>
    </rPh>
    <phoneticPr fontId="3"/>
  </si>
  <si>
    <t>②支払金額から手取り額を計算する方法</t>
    <rPh sb="1" eb="3">
      <t>シハライ</t>
    </rPh>
    <rPh sb="3" eb="5">
      <t>キンガク</t>
    </rPh>
    <rPh sb="7" eb="9">
      <t>テド</t>
    </rPh>
    <rPh sb="10" eb="11">
      <t>ガク</t>
    </rPh>
    <rPh sb="12" eb="14">
      <t>ケイサン</t>
    </rPh>
    <rPh sb="16" eb="18">
      <t>ホウホウ</t>
    </rPh>
    <phoneticPr fontId="3"/>
  </si>
  <si>
    <t>2．法人契約用</t>
    <rPh sb="2" eb="4">
      <t>ホウジン</t>
    </rPh>
    <rPh sb="4" eb="6">
      <t>ケイヤク</t>
    </rPh>
    <rPh sb="6" eb="7">
      <t>ヨウ</t>
    </rPh>
    <phoneticPr fontId="3"/>
  </si>
  <si>
    <t>契約種別、計算方法に応じた欄に金額を記入してください。</t>
    <rPh sb="0" eb="2">
      <t>ケイヤク</t>
    </rPh>
    <rPh sb="2" eb="4">
      <t>シュベツ</t>
    </rPh>
    <rPh sb="5" eb="7">
      <t>ケイサン</t>
    </rPh>
    <rPh sb="7" eb="9">
      <t>ホウホウ</t>
    </rPh>
    <rPh sb="10" eb="11">
      <t>オウ</t>
    </rPh>
    <rPh sb="13" eb="14">
      <t>ラン</t>
    </rPh>
    <rPh sb="15" eb="17">
      <t>キンガク</t>
    </rPh>
    <rPh sb="18" eb="20">
      <t>キニュウ</t>
    </rPh>
    <phoneticPr fontId="3"/>
  </si>
  <si>
    <t>出演者と契約者（本承諾者）との関係　　本人 ・ 契約者に所属する者 ・ 契約者から出演委託を受けた者</t>
    <rPh sb="0" eb="3">
      <t>シュツエンシャ</t>
    </rPh>
    <rPh sb="4" eb="7">
      <t>ケイヤクシャ</t>
    </rPh>
    <rPh sb="8" eb="9">
      <t>ホン</t>
    </rPh>
    <rPh sb="9" eb="11">
      <t>ショウダク</t>
    </rPh>
    <rPh sb="11" eb="12">
      <t>シャ</t>
    </rPh>
    <rPh sb="15" eb="17">
      <t>カンケイ</t>
    </rPh>
    <rPh sb="19" eb="21">
      <t>ホンニン</t>
    </rPh>
    <rPh sb="24" eb="27">
      <t>ケイヤクシャ</t>
    </rPh>
    <rPh sb="28" eb="30">
      <t>ショゾク</t>
    </rPh>
    <rPh sb="32" eb="33">
      <t>モノ</t>
    </rPh>
    <rPh sb="36" eb="39">
      <t>ケイヤクシャ</t>
    </rPh>
    <rPh sb="41" eb="43">
      <t>シュツエン</t>
    </rPh>
    <rPh sb="43" eb="45">
      <t>イタク</t>
    </rPh>
    <rPh sb="46" eb="47">
      <t>ウ</t>
    </rPh>
    <rPh sb="49" eb="50">
      <t>モノ</t>
    </rPh>
    <phoneticPr fontId="3"/>
  </si>
  <si>
    <t>印紙税額</t>
    <rPh sb="0" eb="3">
      <t>インシゼイ</t>
    </rPh>
    <rPh sb="3" eb="4">
      <t>ガク</t>
    </rPh>
    <phoneticPr fontId="3"/>
  </si>
  <si>
    <t>非課税</t>
    <rPh sb="0" eb="3">
      <t>ヒカゼイ</t>
    </rPh>
    <phoneticPr fontId="3"/>
  </si>
  <si>
    <t>1円以上</t>
    <rPh sb="1" eb="4">
      <t>エンイジョウ</t>
    </rPh>
    <phoneticPr fontId="3"/>
  </si>
  <si>
    <t>１万円以上</t>
    <rPh sb="2" eb="3">
      <t>エン</t>
    </rPh>
    <rPh sb="3" eb="5">
      <t>イジョウ</t>
    </rPh>
    <phoneticPr fontId="3"/>
  </si>
  <si>
    <t>円）　</t>
    <phoneticPr fontId="3"/>
  </si>
  <si>
    <t>１００万円以下</t>
    <rPh sb="3" eb="7">
      <t>マンエンイカ</t>
    </rPh>
    <phoneticPr fontId="3"/>
  </si>
  <si>
    <t>（源泉所得税</t>
    <phoneticPr fontId="3"/>
  </si>
  <si>
    <t>１００万円超</t>
    <rPh sb="3" eb="6">
      <t>マンエンチョウ</t>
    </rPh>
    <phoneticPr fontId="3"/>
  </si>
  <si>
    <t>差引手取支給額</t>
    <rPh sb="0" eb="2">
      <t>サシヒキ</t>
    </rPh>
    <rPh sb="2" eb="4">
      <t>テド</t>
    </rPh>
    <rPh sb="4" eb="7">
      <t>シキュウガク</t>
    </rPh>
    <phoneticPr fontId="3"/>
  </si>
  <si>
    <t>２００万円以下</t>
    <rPh sb="3" eb="7">
      <t>マンエンイカ</t>
    </rPh>
    <phoneticPr fontId="3"/>
  </si>
  <si>
    <t>２００万円超</t>
    <rPh sb="3" eb="6">
      <t>マンエンチョウ</t>
    </rPh>
    <phoneticPr fontId="3"/>
  </si>
  <si>
    <t>３００万円以下</t>
    <rPh sb="3" eb="7">
      <t>マンエンイカ</t>
    </rPh>
    <phoneticPr fontId="3"/>
  </si>
  <si>
    <t>３００万円超</t>
    <rPh sb="3" eb="6">
      <t>マンエンチョウ</t>
    </rPh>
    <phoneticPr fontId="3"/>
  </si>
  <si>
    <t>2．謝礼に含まない　　※2）</t>
    <rPh sb="5" eb="6">
      <t>フク</t>
    </rPh>
    <phoneticPr fontId="3"/>
  </si>
  <si>
    <t>５００万円以下</t>
    <rPh sb="3" eb="7">
      <t>マンエンイカ</t>
    </rPh>
    <phoneticPr fontId="3"/>
  </si>
  <si>
    <t>※2　　講師の交通費、宿泊費を上記謝礼に含まない場合で本会計から交通費、宿泊費金を支出する場合は、必要な費用を、別途、講師関係費で予算計上してください。</t>
    <rPh sb="4" eb="6">
      <t>コウシ</t>
    </rPh>
    <rPh sb="7" eb="10">
      <t>コウツウヒ</t>
    </rPh>
    <rPh sb="11" eb="13">
      <t>シュクハク</t>
    </rPh>
    <rPh sb="13" eb="14">
      <t>ヒ</t>
    </rPh>
    <rPh sb="15" eb="17">
      <t>ジョウキ</t>
    </rPh>
    <rPh sb="17" eb="19">
      <t>シャレイ</t>
    </rPh>
    <rPh sb="20" eb="21">
      <t>フク</t>
    </rPh>
    <rPh sb="24" eb="26">
      <t>バアイ</t>
    </rPh>
    <rPh sb="27" eb="28">
      <t>ホン</t>
    </rPh>
    <rPh sb="28" eb="30">
      <t>カイケイ</t>
    </rPh>
    <rPh sb="32" eb="35">
      <t>コウツウヒ</t>
    </rPh>
    <rPh sb="36" eb="39">
      <t>シュクハクヒ</t>
    </rPh>
    <rPh sb="39" eb="40">
      <t>キン</t>
    </rPh>
    <rPh sb="41" eb="43">
      <t>シシュツ</t>
    </rPh>
    <rPh sb="45" eb="47">
      <t>バアイ</t>
    </rPh>
    <rPh sb="49" eb="51">
      <t>ヒツヨウ</t>
    </rPh>
    <rPh sb="52" eb="54">
      <t>ヒヨウ</t>
    </rPh>
    <rPh sb="56" eb="58">
      <t>ベット</t>
    </rPh>
    <rPh sb="59" eb="61">
      <t>コウシ</t>
    </rPh>
    <rPh sb="61" eb="64">
      <t>カンケイヒ</t>
    </rPh>
    <rPh sb="65" eb="67">
      <t>ヨサン</t>
    </rPh>
    <rPh sb="67" eb="69">
      <t>ケイジョウ</t>
    </rPh>
    <phoneticPr fontId="3"/>
  </si>
  <si>
    <t>ニコニコ生放送  (http://live.nicovideo.jp/)</t>
    <rPh sb="4" eb="7">
      <t>ナマホウソウ</t>
    </rPh>
    <phoneticPr fontId="3"/>
  </si>
  <si>
    <t>年間事業繰入金予定額</t>
    <rPh sb="0" eb="2">
      <t>ネンカン</t>
    </rPh>
    <rPh sb="2" eb="4">
      <t>ジギョウ</t>
    </rPh>
    <rPh sb="4" eb="6">
      <t>クリイレ</t>
    </rPh>
    <rPh sb="6" eb="7">
      <t>キン</t>
    </rPh>
    <rPh sb="7" eb="9">
      <t>ヨテイ</t>
    </rPh>
    <rPh sb="9" eb="10">
      <t>ガク</t>
    </rPh>
    <phoneticPr fontId="3"/>
  </si>
  <si>
    <t>財審様式（本シート）</t>
    <rPh sb="0" eb="1">
      <t>ザイ</t>
    </rPh>
    <rPh sb="1" eb="2">
      <t>シン</t>
    </rPh>
    <rPh sb="2" eb="4">
      <t>ヨウシキ</t>
    </rPh>
    <rPh sb="5" eb="6">
      <t>ホン</t>
    </rPh>
    <phoneticPr fontId="3"/>
  </si>
  <si>
    <t>外部から取得する資料</t>
    <rPh sb="0" eb="2">
      <t>ガイブ</t>
    </rPh>
    <rPh sb="4" eb="6">
      <t>シュトク</t>
    </rPh>
    <rPh sb="8" eb="10">
      <t>シリョウ</t>
    </rPh>
    <phoneticPr fontId="3"/>
  </si>
  <si>
    <t>見積書</t>
    <rPh sb="0" eb="2">
      <t>ミツモリ</t>
    </rPh>
    <rPh sb="2" eb="3">
      <t>ショ</t>
    </rPh>
    <phoneticPr fontId="3"/>
  </si>
  <si>
    <t>請求書</t>
    <rPh sb="0" eb="3">
      <t>セイキュウショ</t>
    </rPh>
    <phoneticPr fontId="3"/>
  </si>
  <si>
    <t>◎</t>
    <phoneticPr fontId="3"/>
  </si>
  <si>
    <t>●</t>
    <phoneticPr fontId="3"/>
  </si>
  <si>
    <t>計画時には見積書をリンクする
決算時には請求書及び振込受付書をリンクする</t>
    <rPh sb="0" eb="2">
      <t>ケイカク</t>
    </rPh>
    <rPh sb="2" eb="3">
      <t>ジ</t>
    </rPh>
    <rPh sb="5" eb="8">
      <t>ミツモリショ</t>
    </rPh>
    <rPh sb="15" eb="17">
      <t>ケッサン</t>
    </rPh>
    <rPh sb="17" eb="18">
      <t>ジ</t>
    </rPh>
    <rPh sb="20" eb="23">
      <t>セイキュウショ</t>
    </rPh>
    <rPh sb="23" eb="24">
      <t>オヨ</t>
    </rPh>
    <rPh sb="25" eb="27">
      <t>フリコミ</t>
    </rPh>
    <rPh sb="27" eb="29">
      <t>ウケツケ</t>
    </rPh>
    <rPh sb="29" eb="30">
      <t>ショ</t>
    </rPh>
    <phoneticPr fontId="3"/>
  </si>
  <si>
    <t>事務局に集約し、スキャンコピーを添付</t>
    <rPh sb="0" eb="3">
      <t>ジムキョク</t>
    </rPh>
    <rPh sb="4" eb="6">
      <t>シュウヤク</t>
    </rPh>
    <rPh sb="16" eb="18">
      <t>テンプ</t>
    </rPh>
    <phoneticPr fontId="3"/>
  </si>
  <si>
    <t>●</t>
    <phoneticPr fontId="3"/>
  </si>
  <si>
    <t>－</t>
  </si>
  <si>
    <t>◎</t>
  </si>
  <si>
    <t>源泉所得税納付報告書</t>
    <rPh sb="0" eb="2">
      <t>ゲンセン</t>
    </rPh>
    <rPh sb="2" eb="5">
      <t>ショトクゼイ</t>
    </rPh>
    <rPh sb="5" eb="7">
      <t>ノウフ</t>
    </rPh>
    <rPh sb="7" eb="9">
      <t>ホウコク</t>
    </rPh>
    <rPh sb="9" eb="10">
      <t>ショ</t>
    </rPh>
    <phoneticPr fontId="29"/>
  </si>
  <si>
    <t>源泉所得税納付後、日本ＪＣへ報告する際に必要</t>
    <rPh sb="0" eb="2">
      <t>ゲンセン</t>
    </rPh>
    <rPh sb="2" eb="5">
      <t>ショトクゼイ</t>
    </rPh>
    <rPh sb="5" eb="7">
      <t>ノウフ</t>
    </rPh>
    <rPh sb="7" eb="8">
      <t>ゴ</t>
    </rPh>
    <rPh sb="9" eb="11">
      <t>ニホン</t>
    </rPh>
    <rPh sb="14" eb="16">
      <t>ホウコク</t>
    </rPh>
    <rPh sb="18" eb="19">
      <t>サイ</t>
    </rPh>
    <rPh sb="20" eb="22">
      <t>ヒツヨウ</t>
    </rPh>
    <phoneticPr fontId="29"/>
  </si>
  <si>
    <t>様式52</t>
    <rPh sb="0" eb="2">
      <t>ヨウシキ</t>
    </rPh>
    <phoneticPr fontId="3"/>
  </si>
  <si>
    <t>※採用企業合計＋振込手数料＋予備費＝事業費合計になることを確認下さい。</t>
    <rPh sb="1" eb="3">
      <t>サイヨウ</t>
    </rPh>
    <rPh sb="3" eb="5">
      <t>キギョウ</t>
    </rPh>
    <rPh sb="5" eb="7">
      <t>ゴウケイ</t>
    </rPh>
    <rPh sb="8" eb="10">
      <t>フリコ</t>
    </rPh>
    <rPh sb="10" eb="13">
      <t>テスウリョウ</t>
    </rPh>
    <rPh sb="14" eb="17">
      <t>ヨビヒ</t>
    </rPh>
    <rPh sb="18" eb="20">
      <t>ジギョウ</t>
    </rPh>
    <rPh sb="20" eb="21">
      <t>ヒ</t>
    </rPh>
    <rPh sb="21" eb="23">
      <t>ゴウケイ</t>
    </rPh>
    <rPh sb="29" eb="31">
      <t>カクニン</t>
    </rPh>
    <rPh sb="31" eb="32">
      <t>クダ</t>
    </rPh>
    <phoneticPr fontId="3"/>
  </si>
  <si>
    <t>講演等を依頼する場合に必要、規則審査会議と共通書式
決算時には請求書と同じ扱いになります。</t>
    <rPh sb="0" eb="2">
      <t>コウエン</t>
    </rPh>
    <rPh sb="2" eb="3">
      <t>トウ</t>
    </rPh>
    <rPh sb="4" eb="6">
      <t>イライ</t>
    </rPh>
    <rPh sb="8" eb="10">
      <t>バアイ</t>
    </rPh>
    <rPh sb="11" eb="13">
      <t>ヒツヨウ</t>
    </rPh>
    <rPh sb="14" eb="16">
      <t>キソク</t>
    </rPh>
    <rPh sb="16" eb="18">
      <t>シンサ</t>
    </rPh>
    <rPh sb="18" eb="20">
      <t>カイギ</t>
    </rPh>
    <rPh sb="21" eb="23">
      <t>キョウツウ</t>
    </rPh>
    <rPh sb="23" eb="25">
      <t>ショシキ</t>
    </rPh>
    <rPh sb="26" eb="28">
      <t>ケッサン</t>
    </rPh>
    <rPh sb="28" eb="29">
      <t>ジ</t>
    </rPh>
    <rPh sb="31" eb="34">
      <t>セイキュウショ</t>
    </rPh>
    <rPh sb="35" eb="36">
      <t>オナ</t>
    </rPh>
    <rPh sb="37" eb="38">
      <t>アツカ</t>
    </rPh>
    <phoneticPr fontId="3"/>
  </si>
  <si>
    <t>○</t>
    <phoneticPr fontId="3"/>
  </si>
  <si>
    <t>事業名称：</t>
    <rPh sb="0" eb="2">
      <t>ジギョウ</t>
    </rPh>
    <rPh sb="2" eb="4">
      <t>メイショウ</t>
    </rPh>
    <phoneticPr fontId="3"/>
  </si>
  <si>
    <t>有効期限</t>
    <phoneticPr fontId="3"/>
  </si>
  <si>
    <t>本件、出演依頼の内諾にあたり、講演の内容が第三者の著作権、その他第三者の権利を侵害するものでないことを保証します。また、第三者が著作権等を有する著作物等を講演において使用する場合は、事前にその内容を明らかにし、講師において当該許諾者の許諾を受けた上で講演を行うものとします。</t>
    <phoneticPr fontId="3"/>
  </si>
  <si>
    <t>注４　</t>
    <phoneticPr fontId="3"/>
  </si>
  <si>
    <t>　　　　　Ustream        (http://www.ustream.tv/)</t>
    <phoneticPr fontId="3"/>
  </si>
  <si>
    <t>　　　　　Youtube        (http://www.youtube.com/)</t>
    <phoneticPr fontId="3"/>
  </si>
  <si>
    <t>e-みらせん       (http://e-mirasen.jp/)</t>
    <phoneticPr fontId="3"/>
  </si>
  <si>
    <t>　　　　　Facebook      (http://www.facebook.com/)</t>
    <phoneticPr fontId="3"/>
  </si>
  <si>
    <t>LINE                (http://line.me/ja/)</t>
    <phoneticPr fontId="3"/>
  </si>
  <si>
    <t>　　　　　Twitter          (http://twitter.com/)</t>
    <phoneticPr fontId="3"/>
  </si>
  <si>
    <t>注３　</t>
    <phoneticPr fontId="3"/>
  </si>
  <si>
    <t>出演者が講演等で使用した資料のみを利用する場合（文章化したもの、録音・録画、または録画物とあわせて利用しない場合）は、注１の規定と異なり、別途許諾を得るものとします。また、類型のなき利用態様については別途協議の上、利用の可否・対価等につき決するものとします。</t>
    <phoneticPr fontId="3"/>
  </si>
  <si>
    <t>注２　</t>
    <phoneticPr fontId="3"/>
  </si>
  <si>
    <t xml:space="preserve">（10）
</t>
    <phoneticPr fontId="3"/>
  </si>
  <si>
    <t>（９）</t>
    <phoneticPr fontId="3"/>
  </si>
  <si>
    <t>録画物の無償上映、及び出演者が講演にて自ら使用した資料の視聴者あての複製、配布</t>
    <phoneticPr fontId="3"/>
  </si>
  <si>
    <t>（８）</t>
    <phoneticPr fontId="3"/>
  </si>
  <si>
    <t>（７）</t>
    <phoneticPr fontId="3"/>
  </si>
  <si>
    <t>（６）</t>
    <phoneticPr fontId="3"/>
  </si>
  <si>
    <t>（５）</t>
    <phoneticPr fontId="3"/>
  </si>
  <si>
    <t>講演内容の文章化、または要旨の作成</t>
    <phoneticPr fontId="3"/>
  </si>
  <si>
    <t>（４）</t>
    <phoneticPr fontId="3"/>
  </si>
  <si>
    <t>（３）</t>
    <phoneticPr fontId="3"/>
  </si>
  <si>
    <t xml:space="preserve">        講師等出演依頼承諾書　裏面</t>
    <phoneticPr fontId="3"/>
  </si>
  <si>
    <t>講演中の講師の写真撮影</t>
    <phoneticPr fontId="3"/>
  </si>
  <si>
    <t>（２）</t>
    <phoneticPr fontId="3"/>
  </si>
  <si>
    <t>（１）</t>
    <phoneticPr fontId="3"/>
  </si>
  <si>
    <t>注１</t>
    <phoneticPr fontId="3"/>
  </si>
  <si>
    <t>■口座番号</t>
    <phoneticPr fontId="3"/>
  </si>
  <si>
    <t>■普通・当座　</t>
    <phoneticPr fontId="3"/>
  </si>
  <si>
    <t>円（源泉所得税を除く謝礼＋実費立替）</t>
    <phoneticPr fontId="3"/>
  </si>
  <si>
    <t>支払総額</t>
    <phoneticPr fontId="3"/>
  </si>
  <si>
    <t>※1　　個人契約の場合は原則として源泉所得税が適用となり、税金は差引きの上、日本ＪＣから納付します。</t>
    <phoneticPr fontId="3"/>
  </si>
  <si>
    <t>ⅲ.宿泊費</t>
    <phoneticPr fontId="3"/>
  </si>
  <si>
    <t>円 ※1）</t>
    <phoneticPr fontId="3"/>
  </si>
  <si>
    <t>（うち消費税</t>
    <phoneticPr fontId="3"/>
  </si>
  <si>
    <t>円</t>
    <phoneticPr fontId="3"/>
  </si>
  <si>
    <t>未記載及び0円</t>
    <phoneticPr fontId="3"/>
  </si>
  <si>
    <t>　契約の種別</t>
    <phoneticPr fontId="3"/>
  </si>
  <si>
    <t>４．その他(      　　　　　     )</t>
    <phoneticPr fontId="3"/>
  </si>
  <si>
    <t>　講演等の形式</t>
    <phoneticPr fontId="3"/>
  </si>
  <si>
    <t>見積（請求）企業一覧表</t>
    <rPh sb="3" eb="5">
      <t>セイキュウ</t>
    </rPh>
    <phoneticPr fontId="3"/>
  </si>
  <si>
    <t>※必ず別記「勘定科目」を遵守して下さい。
※予備費は全ての事業につき、事業予算の５％以内として下さい。
※京都会議・サマーコンファレンス・全国大会におけるフォーラム・セミナー等の子議案については、それぞれ総務委員会・サマーコーファレンス運営特別委員会・全国大会運営会議と予算調整をして下さい。</t>
    <rPh sb="120" eb="122">
      <t>トクベツ</t>
    </rPh>
    <phoneticPr fontId="29"/>
  </si>
  <si>
    <t>押印してある紙資料を提出
※印紙は事務局で購入、貼付します。</t>
    <rPh sb="0" eb="2">
      <t>オウイン</t>
    </rPh>
    <rPh sb="6" eb="9">
      <t>カミシリョウ</t>
    </rPh>
    <rPh sb="10" eb="12">
      <t>テイシュツ</t>
    </rPh>
    <rPh sb="14" eb="16">
      <t>インシ</t>
    </rPh>
    <rPh sb="17" eb="19">
      <t>ジム</t>
    </rPh>
    <rPh sb="19" eb="20">
      <t>キョク</t>
    </rPh>
    <rPh sb="21" eb="23">
      <t>コウニュウ</t>
    </rPh>
    <rPh sb="24" eb="26">
      <t>ハリツ</t>
    </rPh>
    <phoneticPr fontId="3"/>
  </si>
  <si>
    <t>※課税・非課税について注意しながら記載してください。</t>
    <rPh sb="1" eb="3">
      <t>カゼイ</t>
    </rPh>
    <rPh sb="4" eb="7">
      <t>ヒカゼイ</t>
    </rPh>
    <rPh sb="11" eb="13">
      <t>チュウイ</t>
    </rPh>
    <rPh sb="17" eb="19">
      <t>キサイ</t>
    </rPh>
    <phoneticPr fontId="29"/>
  </si>
  <si>
    <t>※決算総額３千万円以上（税抜、預り金含まず）の場合に必要です。
※本会が契約する公認会計士に依頼してください。</t>
    <rPh sb="12" eb="14">
      <t>ゼイヌキ</t>
    </rPh>
    <rPh sb="33" eb="35">
      <t>ホンカイ</t>
    </rPh>
    <rPh sb="36" eb="38">
      <t>ケイヤク</t>
    </rPh>
    <rPh sb="40" eb="45">
      <t>コウニンカイケ</t>
    </rPh>
    <rPh sb="46" eb="48">
      <t>イライ</t>
    </rPh>
    <phoneticPr fontId="29"/>
  </si>
  <si>
    <t>※日本ＪＣ所定の連番が入ったものならびに、未使用・書き損じ分もそろえて提出して下さい。</t>
    <phoneticPr fontId="29"/>
  </si>
  <si>
    <t>[様式53]</t>
    <phoneticPr fontId="3"/>
  </si>
  <si>
    <t>※講師にご講演等を依頼する場合は、必ずご本人確認の上で必要事項を記入し、支払約定日及び方法、源泉税支払い、マイナンバー取得等の重要事項を再度ご確認の上、財審の協議後に署名捺印を頂いて下さい。
※特に指定がない場合の支払い予定日は事業終了後２ヶ月以降にして下さい。
※講師諸謝金が０円でも、原則として講師等出演依頼承諾書を作成して下さい。
※印紙は理事会承認後、事務局で購入、貼付をします。
※決算時には請求書と同じ扱いになります。</t>
    <rPh sb="59" eb="61">
      <t>シュトク</t>
    </rPh>
    <rPh sb="127" eb="128">
      <t>クダ</t>
    </rPh>
    <rPh sb="164" eb="165">
      <t>クダ</t>
    </rPh>
    <rPh sb="170" eb="172">
      <t>インシ</t>
    </rPh>
    <rPh sb="173" eb="179">
      <t>リジカイショウニンゴ</t>
    </rPh>
    <rPh sb="180" eb="182">
      <t>ジム</t>
    </rPh>
    <rPh sb="182" eb="183">
      <t>キョク</t>
    </rPh>
    <rPh sb="184" eb="186">
      <t>コウニュウ</t>
    </rPh>
    <rPh sb="187" eb="189">
      <t>ハリツ</t>
    </rPh>
    <rPh sb="196" eb="198">
      <t>ケッサン</t>
    </rPh>
    <rPh sb="198" eb="199">
      <t>ジ</t>
    </rPh>
    <rPh sb="201" eb="204">
      <t>セイキュウショ</t>
    </rPh>
    <rPh sb="205" eb="206">
      <t>オナ</t>
    </rPh>
    <rPh sb="207" eb="208">
      <t>アツカ</t>
    </rPh>
    <phoneticPr fontId="3"/>
  </si>
  <si>
    <t>※契約形態が個人で源泉が発生する場合にはマイナンバーに関する書式</t>
    <rPh sb="1" eb="3">
      <t>ケイヤク</t>
    </rPh>
    <rPh sb="3" eb="5">
      <t>ケイタイ</t>
    </rPh>
    <rPh sb="6" eb="8">
      <t>コジン</t>
    </rPh>
    <rPh sb="9" eb="11">
      <t>ゲンセン</t>
    </rPh>
    <rPh sb="12" eb="14">
      <t>ハッセイ</t>
    </rPh>
    <rPh sb="16" eb="18">
      <t>バアイ</t>
    </rPh>
    <rPh sb="27" eb="28">
      <t>カン</t>
    </rPh>
    <rPh sb="30" eb="32">
      <t>ショシキ</t>
    </rPh>
    <phoneticPr fontId="3"/>
  </si>
  <si>
    <t>※様式６は印紙税法上の２号文書（請負に関する契約書）に該当します。</t>
    <phoneticPr fontId="3"/>
  </si>
  <si>
    <t>※印紙税額は、消費税課税前の金額にて算出します。</t>
    <phoneticPr fontId="3"/>
  </si>
  <si>
    <t>ⅱ.交通費</t>
    <phoneticPr fontId="3"/>
  </si>
  <si>
    <t>3．掛からない</t>
    <rPh sb="2" eb="3">
      <t>カ</t>
    </rPh>
    <phoneticPr fontId="3"/>
  </si>
  <si>
    <t>事　　業　　名　　称</t>
    <rPh sb="0" eb="1">
      <t>コト</t>
    </rPh>
    <rPh sb="3" eb="4">
      <t>ギョウ</t>
    </rPh>
    <rPh sb="6" eb="7">
      <t>メイ</t>
    </rPh>
    <rPh sb="9" eb="10">
      <t>ショウ</t>
    </rPh>
    <phoneticPr fontId="3"/>
  </si>
  <si>
    <t>事業名称</t>
    <rPh sb="2" eb="4">
      <t>メイショウ</t>
    </rPh>
    <phoneticPr fontId="3"/>
  </si>
  <si>
    <t>公益社団法人 日本青年会議所</t>
    <phoneticPr fontId="3"/>
  </si>
  <si>
    <t>文章化済み講演、要旨作成済み講演、または講師が講演にて自ら使用した資料、その他講演中撮影された写真につき、広報誌への掲載、複製、または貸与</t>
    <phoneticPr fontId="3"/>
  </si>
  <si>
    <t>注６</t>
    <rPh sb="0" eb="1">
      <t>チュウ</t>
    </rPh>
    <phoneticPr fontId="3"/>
  </si>
  <si>
    <t>本承諾書記載の事業実施日３０日前を経過後の貴団体都合によるキャンセルの場合は、謝礼金の1０％相当額（源泉所得税額・消費税額を除く）を違約金として申し受けます。</t>
    <phoneticPr fontId="3"/>
  </si>
  <si>
    <t>注7</t>
    <rPh sb="0" eb="1">
      <t>チュウ</t>
    </rPh>
    <phoneticPr fontId="3"/>
  </si>
  <si>
    <t>契約者（本承諾者）と出演者が異なる場合、契約者は本承諾書面の内容を出演者に通知します。</t>
    <phoneticPr fontId="3"/>
  </si>
  <si>
    <t>同意できない条項又は内容の変更がある場合は、二重線で削除のうえ、訂正印を押印ください。</t>
    <phoneticPr fontId="3"/>
  </si>
  <si>
    <t>　 また、マイナンバー取得後に、万が一、講師が変更になった場合は、</t>
    <phoneticPr fontId="3"/>
  </si>
  <si>
    <t>　 本会事務局において破棄して下さい。担当委員会は、本会事務局で</t>
    <rPh sb="3" eb="4">
      <t>カイ</t>
    </rPh>
    <rPh sb="4" eb="7">
      <t>ジムキョク</t>
    </rPh>
    <rPh sb="11" eb="13">
      <t>ハキ</t>
    </rPh>
    <rPh sb="15" eb="16">
      <t>クダ</t>
    </rPh>
    <rPh sb="19" eb="21">
      <t>タントウ</t>
    </rPh>
    <rPh sb="21" eb="24">
      <t>イインカイ</t>
    </rPh>
    <rPh sb="26" eb="28">
      <t>ホンカイ</t>
    </rPh>
    <rPh sb="28" eb="31">
      <t>ジムキョク</t>
    </rPh>
    <phoneticPr fontId="3"/>
  </si>
  <si>
    <t>　 破棄されたことを確認して下さい。</t>
    <rPh sb="10" eb="12">
      <t>カクニン</t>
    </rPh>
    <rPh sb="14" eb="15">
      <t>クダ</t>
    </rPh>
    <phoneticPr fontId="3"/>
  </si>
  <si>
    <t>　 (規則様式4別表)が必要となりますが、絶対にデータ化したり、参考資料</t>
    <rPh sb="3" eb="5">
      <t>キソク</t>
    </rPh>
    <rPh sb="5" eb="7">
      <t>ヨウシキ</t>
    </rPh>
    <rPh sb="8" eb="10">
      <t>ベッピョウ</t>
    </rPh>
    <rPh sb="12" eb="14">
      <t>ヒツヨウ</t>
    </rPh>
    <rPh sb="21" eb="23">
      <t>ゼッタイ</t>
    </rPh>
    <rPh sb="27" eb="28">
      <t>カ</t>
    </rPh>
    <rPh sb="32" eb="34">
      <t>サンコウ</t>
    </rPh>
    <rPh sb="34" eb="36">
      <t>シリョウ</t>
    </rPh>
    <phoneticPr fontId="3"/>
  </si>
  <si>
    <t>　 として議案書へ添付してはいけません。</t>
    <rPh sb="5" eb="7">
      <t>ギアン</t>
    </rPh>
    <rPh sb="7" eb="8">
      <t>ショ</t>
    </rPh>
    <rPh sb="9" eb="11">
      <t>テンプ</t>
    </rPh>
    <phoneticPr fontId="3"/>
  </si>
  <si>
    <r>
      <t xml:space="preserve">外部資金
予定額
</t>
    </r>
    <r>
      <rPr>
        <sz val="9"/>
        <rFont val="ＭＳ Ｐゴシック"/>
        <family val="3"/>
        <charset val="128"/>
      </rPr>
      <t>（登録料等）</t>
    </r>
    <rPh sb="0" eb="2">
      <t>ガイブ</t>
    </rPh>
    <rPh sb="2" eb="4">
      <t>シキン</t>
    </rPh>
    <rPh sb="5" eb="7">
      <t>ヨテイ</t>
    </rPh>
    <rPh sb="7" eb="8">
      <t>ガク</t>
    </rPh>
    <rPh sb="10" eb="12">
      <t>トウロク</t>
    </rPh>
    <rPh sb="12" eb="14">
      <t>リョウナド</t>
    </rPh>
    <phoneticPr fontId="3"/>
  </si>
  <si>
    <t>見積/
請求№</t>
    <rPh sb="4" eb="6">
      <t>セイキュウ</t>
    </rPh>
    <phoneticPr fontId="3"/>
  </si>
  <si>
    <t>採　　用　　企　　業</t>
    <phoneticPr fontId="3"/>
  </si>
  <si>
    <t>※支払先が個人の場合は個人名を企業名欄に記載し、金額欄は源泉税込みの金額を記載すること</t>
    <rPh sb="1" eb="3">
      <t>シハライ</t>
    </rPh>
    <rPh sb="3" eb="4">
      <t>サキ</t>
    </rPh>
    <rPh sb="5" eb="7">
      <t>コジン</t>
    </rPh>
    <rPh sb="8" eb="10">
      <t>バアイ</t>
    </rPh>
    <rPh sb="11" eb="14">
      <t>コジンメイ</t>
    </rPh>
    <rPh sb="15" eb="17">
      <t>キギョウ</t>
    </rPh>
    <rPh sb="17" eb="18">
      <t>メイ</t>
    </rPh>
    <rPh sb="18" eb="19">
      <t>ラン</t>
    </rPh>
    <rPh sb="20" eb="22">
      <t>キサイ</t>
    </rPh>
    <rPh sb="24" eb="26">
      <t>キンガク</t>
    </rPh>
    <rPh sb="26" eb="27">
      <t>ラン</t>
    </rPh>
    <rPh sb="28" eb="30">
      <t>ゲンセン</t>
    </rPh>
    <rPh sb="30" eb="31">
      <t>ゼイ</t>
    </rPh>
    <rPh sb="31" eb="32">
      <t>コミ</t>
    </rPh>
    <rPh sb="34" eb="36">
      <t>キンガク</t>
    </rPh>
    <rPh sb="37" eb="39">
      <t>キサイ</t>
    </rPh>
    <phoneticPr fontId="3"/>
  </si>
  <si>
    <t>※見積書へ見積Ｎｏ．をまたは請求書へ請求Ｎｏ．を記載すること</t>
    <rPh sb="1" eb="4">
      <t>ミツモリショ</t>
    </rPh>
    <rPh sb="5" eb="7">
      <t>ミツ</t>
    </rPh>
    <rPh sb="14" eb="17">
      <t>セイキュウショ</t>
    </rPh>
    <rPh sb="18" eb="20">
      <t>セイキュウ</t>
    </rPh>
    <rPh sb="24" eb="26">
      <t>キサイ</t>
    </rPh>
    <phoneticPr fontId="3"/>
  </si>
  <si>
    <t>本件出演依頼に際し、公益社団法人 日本青年会議所において作成した下記成果物の権利については、公益社団法人 日本青年会議所に帰属するものとしてその利用を承諾致します。</t>
    <phoneticPr fontId="3"/>
  </si>
  <si>
    <t>講演等出演に関する事前広報について、新聞、テレビ、ラジオ等の各種広告媒体並びに公益社団法人 日本青年会議所ホームページ及び広報誌への指定を受けた写真の掲載　及び講演要旨、講師プロフィールの掲載</t>
    <phoneticPr fontId="3"/>
  </si>
  <si>
    <t>講演の録音、録画、及び他会場への同時中継、並びに公益社団法人 日本青年会議所ホームページ他、インターネットを利用した同時無償配信（但し、公益社団法人日本青年会議所が指定した者の利用も含む事とします）</t>
    <phoneticPr fontId="3"/>
  </si>
  <si>
    <t>前項（５）につき、公益社団法人 日本青年会議所ホームページ他、インターネットを利用した無償配信（但し、公益社団法人 日本青年会議所が指定した者の利用も含む事とします）</t>
    <phoneticPr fontId="3"/>
  </si>
  <si>
    <t>録音・録画済みの講演（以下、単に録画物とする）、講師が講演にて自ら使用した資料、その他講演中に撮影された写真の複製、及び無償での貸与</t>
    <phoneticPr fontId="3"/>
  </si>
  <si>
    <t>録画物、出演者が講演等にて自ら使用した資料、及び講演等で撮影した画像・動画につき、公益社団法人 日本青年会議所ホームページ他、インターネットを利用した無償配信（ただし、公益社団法人 日本青年会議所が指定した者の利用も含む事とします）　</t>
    <rPh sb="45" eb="47">
      <t>ホウジン</t>
    </rPh>
    <rPh sb="48" eb="50">
      <t>ニッポン</t>
    </rPh>
    <phoneticPr fontId="3"/>
  </si>
  <si>
    <t>公益社団法人 日本青年会議所ホームページ他、インターネットを利用した各種配信につき、この配信期間については、２年間の配信とします。ただし、期間満了後、出演者（契約者）より申し出がない限り、公益社団法人 日本青年会議所ホームページ他、インターネットを利用した配信を終了するまでの間、継続して公開することに異議ありません。</t>
    <phoneticPr fontId="3"/>
  </si>
  <si>
    <t>公益社団法人 日本青年会議所（インターネットを利用する配信の場合は、公益社団法人 日本青年会議所の指定する者も含む）が、講演等の文章化・要旨の作成等を行うときには、事前に内容確認を行うものとします。なお、上記（３）中の公益社団法人 日本青年会議所が指定した者は下記のとおりとします。</t>
    <phoneticPr fontId="3"/>
  </si>
  <si>
    <t>注５　</t>
    <phoneticPr fontId="3"/>
  </si>
  <si>
    <t>源泉所得税発生時、税務書類作成事務の為、契約者は公益社団法人 日本青年会議所へマイナンバーを提供するとともに、公益社団法人 日本青年会議所は、取得したマイナンバーを適切に管理・保管・破棄し、税務書類作成事務以外に使用しないものとします。また、マイナンバー取得後に、講師が変更になった場合は、本会事務局において様式４別表を破棄させていただきます。</t>
    <phoneticPr fontId="3"/>
  </si>
  <si>
    <t>講師より提供された個人情報については、公益社団法人 日本青年会議所個人情報管理規程により、厳格に管理願います。</t>
    <phoneticPr fontId="3"/>
  </si>
  <si>
    <t>■口座名義人フリガナ</t>
    <phoneticPr fontId="3"/>
  </si>
  <si>
    <t>[様式12]</t>
    <phoneticPr fontId="3"/>
  </si>
  <si>
    <t>[様式13]</t>
    <phoneticPr fontId="3"/>
  </si>
  <si>
    <t>消　費　税　等　計　算　シ　ー　ト</t>
    <rPh sb="0" eb="5">
      <t>ショウヒゼイ</t>
    </rPh>
    <rPh sb="6" eb="7">
      <t>トウ</t>
    </rPh>
    <rPh sb="8" eb="11">
      <t>ケイサン</t>
    </rPh>
    <phoneticPr fontId="3"/>
  </si>
  <si>
    <t>子議案には添付不要</t>
    <rPh sb="0" eb="1">
      <t>コ</t>
    </rPh>
    <rPh sb="1" eb="3">
      <t>ギアン</t>
    </rPh>
    <rPh sb="5" eb="7">
      <t>テンプ</t>
    </rPh>
    <rPh sb="7" eb="9">
      <t>フヨウ</t>
    </rPh>
    <phoneticPr fontId="3"/>
  </si>
  <si>
    <t>事業繰入金
予定額　　　　　　</t>
    <rPh sb="0" eb="2">
      <t>ジギョウ</t>
    </rPh>
    <rPh sb="2" eb="4">
      <t>クリイレ</t>
    </rPh>
    <rPh sb="4" eb="5">
      <t>キン</t>
    </rPh>
    <rPh sb="6" eb="8">
      <t>ヨテイ</t>
    </rPh>
    <rPh sb="8" eb="9">
      <t>ガク</t>
    </rPh>
    <phoneticPr fontId="3"/>
  </si>
  <si>
    <r>
      <t>収益計
(</t>
    </r>
    <r>
      <rPr>
        <sz val="8"/>
        <rFont val="ＭＳ Ｐゴシック"/>
        <family val="3"/>
        <charset val="128"/>
      </rPr>
      <t xml:space="preserve">事業繰入金
＋外部資金)
</t>
    </r>
    <rPh sb="0" eb="2">
      <t>シュウエキ</t>
    </rPh>
    <rPh sb="2" eb="3">
      <t>ケイ</t>
    </rPh>
    <rPh sb="5" eb="7">
      <t>ジギョウ</t>
    </rPh>
    <rPh sb="7" eb="9">
      <t>クリイレ</t>
    </rPh>
    <rPh sb="9" eb="10">
      <t>キン</t>
    </rPh>
    <rPh sb="12" eb="14">
      <t>ガイブ</t>
    </rPh>
    <rPh sb="14" eb="16">
      <t>シキン</t>
    </rPh>
    <phoneticPr fontId="3"/>
  </si>
  <si>
    <t>理事会前</t>
    <rPh sb="0" eb="3">
      <t>リジカイ</t>
    </rPh>
    <rPh sb="3" eb="4">
      <t>マエ</t>
    </rPh>
    <phoneticPr fontId="3"/>
  </si>
  <si>
    <t>財審協議</t>
    <rPh sb="0" eb="1">
      <t>ザイ</t>
    </rPh>
    <rPh sb="1" eb="2">
      <t>シン</t>
    </rPh>
    <rPh sb="2" eb="4">
      <t>キョウギ</t>
    </rPh>
    <phoneticPr fontId="3"/>
  </si>
  <si>
    <t>財審審議</t>
    <rPh sb="0" eb="1">
      <t>ザイ</t>
    </rPh>
    <rPh sb="1" eb="2">
      <t>シン</t>
    </rPh>
    <rPh sb="2" eb="4">
      <t>シンギ</t>
    </rPh>
    <phoneticPr fontId="3"/>
  </si>
  <si>
    <t>財審修正</t>
    <rPh sb="0" eb="1">
      <t>ザイ</t>
    </rPh>
    <rPh sb="1" eb="2">
      <t>シン</t>
    </rPh>
    <rPh sb="2" eb="4">
      <t>シュウセイ</t>
    </rPh>
    <phoneticPr fontId="3"/>
  </si>
  <si>
    <t>財審補正</t>
    <rPh sb="0" eb="1">
      <t>ザイ</t>
    </rPh>
    <rPh sb="1" eb="2">
      <t>シン</t>
    </rPh>
    <rPh sb="2" eb="4">
      <t>ホセイ</t>
    </rPh>
    <phoneticPr fontId="3"/>
  </si>
  <si>
    <t>財審決算</t>
    <rPh sb="0" eb="1">
      <t>ザイ</t>
    </rPh>
    <rPh sb="1" eb="2">
      <t>シン</t>
    </rPh>
    <rPh sb="2" eb="4">
      <t>ケッサン</t>
    </rPh>
    <phoneticPr fontId="3"/>
  </si>
  <si>
    <t>※◎＝必要　○＝条件または事業により必要
　 ●＝押印済み原本が必要</t>
    <rPh sb="13" eb="15">
      <t>ジギョウ</t>
    </rPh>
    <phoneticPr fontId="3"/>
  </si>
  <si>
    <t>[様式2]</t>
    <rPh sb="1" eb="3">
      <t>ヨウシキ</t>
    </rPh>
    <phoneticPr fontId="3"/>
  </si>
  <si>
    <t>〔様式4〕</t>
    <rPh sb="1" eb="3">
      <t>ヨウシキシキ</t>
    </rPh>
    <phoneticPr fontId="3"/>
  </si>
  <si>
    <t>［財審様式5］</t>
    <phoneticPr fontId="3"/>
  </si>
  <si>
    <t>事　業　計　画　収　支　予　算　書</t>
    <rPh sb="0" eb="3">
      <t>ジギョウ</t>
    </rPh>
    <rPh sb="4" eb="7">
      <t>ケイカク</t>
    </rPh>
    <rPh sb="8" eb="11">
      <t>シュウシ</t>
    </rPh>
    <rPh sb="12" eb="17">
      <t>ヨサンショ</t>
    </rPh>
    <phoneticPr fontId="3"/>
  </si>
  <si>
    <t>協賛金収入・物品協賛内訳書</t>
    <rPh sb="2" eb="3">
      <t>キン</t>
    </rPh>
    <rPh sb="3" eb="5">
      <t>シュウニュウ</t>
    </rPh>
    <rPh sb="6" eb="8">
      <t>ブッピン</t>
    </rPh>
    <rPh sb="8" eb="10">
      <t>キョウサン</t>
    </rPh>
    <phoneticPr fontId="3"/>
  </si>
  <si>
    <t>押印してある紙資料を提出
※5万円以下の寄付の場合に使用可能。</t>
    <rPh sb="0" eb="2">
      <t>オウイン</t>
    </rPh>
    <rPh sb="6" eb="9">
      <t>カミシリョウ</t>
    </rPh>
    <rPh sb="10" eb="12">
      <t>テイシュツ</t>
    </rPh>
    <rPh sb="15" eb="17">
      <t>マンエン</t>
    </rPh>
    <rPh sb="17" eb="19">
      <t>イカ</t>
    </rPh>
    <rPh sb="20" eb="22">
      <t>キフ</t>
    </rPh>
    <rPh sb="23" eb="25">
      <t>バアイ</t>
    </rPh>
    <rPh sb="26" eb="28">
      <t>シヨウ</t>
    </rPh>
    <rPh sb="28" eb="30">
      <t>カノウ</t>
    </rPh>
    <phoneticPr fontId="3"/>
  </si>
  <si>
    <t>※勘定科目の細目は会計マニュアルＰ.１５～Ｐ.１７を参照し、内容に合致するものを使用して下さい。
※見積№と一致しているか確認して、見積書にリンクさせて下さい。
※摘要は何をいくつ使うのか具体的に記入。（数量の根拠が必要）</t>
    <phoneticPr fontId="29"/>
  </si>
  <si>
    <t>寄付申出書</t>
    <rPh sb="0" eb="2">
      <t>キフ</t>
    </rPh>
    <rPh sb="2" eb="5">
      <t>モウシデショ</t>
    </rPh>
    <phoneticPr fontId="3"/>
  </si>
  <si>
    <t>事業計画書・事業報告書（議案本文）</t>
    <rPh sb="0" eb="2">
      <t>ジギョウ</t>
    </rPh>
    <rPh sb="2" eb="5">
      <t>ケイカクショ</t>
    </rPh>
    <rPh sb="6" eb="8">
      <t>ジギョウ</t>
    </rPh>
    <rPh sb="8" eb="11">
      <t>ホウコクショ</t>
    </rPh>
    <rPh sb="12" eb="14">
      <t>ギアン</t>
    </rPh>
    <rPh sb="14" eb="16">
      <t>ホンブン</t>
    </rPh>
    <phoneticPr fontId="3"/>
  </si>
  <si>
    <t>[様式10]</t>
    <rPh sb="1" eb="3">
      <t>ヨウシキ</t>
    </rPh>
    <phoneticPr fontId="3"/>
  </si>
  <si>
    <t>※月初正副会頭会議・財審事前確認での意見と対応は、「前回までの流れ」に必ず記入して下さい。特にない場合は「特になし」とご記入下さい。理事会上程の議案本文を理事会前に提出。</t>
    <rPh sb="10" eb="11">
      <t>ザイ</t>
    </rPh>
    <rPh sb="11" eb="12">
      <t>シン</t>
    </rPh>
    <rPh sb="12" eb="14">
      <t>ジゼン</t>
    </rPh>
    <rPh sb="14" eb="16">
      <t>カクニン</t>
    </rPh>
    <rPh sb="66" eb="69">
      <t>リジカイ</t>
    </rPh>
    <rPh sb="69" eb="71">
      <t>ジョウテイ</t>
    </rPh>
    <rPh sb="72" eb="74">
      <t>ギアン</t>
    </rPh>
    <rPh sb="74" eb="76">
      <t>ホンブン</t>
    </rPh>
    <rPh sb="77" eb="80">
      <t>リジカイ</t>
    </rPh>
    <rPh sb="80" eb="81">
      <t>マエ</t>
    </rPh>
    <rPh sb="82" eb="84">
      <t>テイシュツ</t>
    </rPh>
    <phoneticPr fontId="3"/>
  </si>
  <si>
    <r>
      <t>課税収益①
税率１０</t>
    </r>
    <r>
      <rPr>
        <sz val="11"/>
        <rFont val="ＭＳ Ｐゴシック"/>
        <family val="3"/>
        <charset val="128"/>
      </rPr>
      <t>％</t>
    </r>
    <rPh sb="0" eb="2">
      <t>カゼイ</t>
    </rPh>
    <rPh sb="2" eb="4">
      <t>シュウエキ</t>
    </rPh>
    <rPh sb="6" eb="8">
      <t>ゼイリツ</t>
    </rPh>
    <phoneticPr fontId="3"/>
  </si>
  <si>
    <t>契約者</t>
    <phoneticPr fontId="3"/>
  </si>
  <si>
    <t>出演者</t>
    <rPh sb="0" eb="3">
      <t>シュツエンシャ</t>
    </rPh>
    <phoneticPr fontId="3"/>
  </si>
  <si>
    <t>日本JC専用封筒を使用する場合に様式4に添付</t>
    <rPh sb="0" eb="2">
      <t>ニホン</t>
    </rPh>
    <rPh sb="4" eb="8">
      <t>センヨウフウトウ</t>
    </rPh>
    <rPh sb="9" eb="11">
      <t>シヨウ</t>
    </rPh>
    <rPh sb="13" eb="15">
      <t>バアイ</t>
    </rPh>
    <rPh sb="16" eb="18">
      <t>ヨウシキ</t>
    </rPh>
    <rPh sb="20" eb="22">
      <t>テンプ</t>
    </rPh>
    <phoneticPr fontId="3"/>
  </si>
  <si>
    <t>協賛金、協賛物品等導入の場合に必要</t>
    <rPh sb="0" eb="3">
      <t>キョウサンキン</t>
    </rPh>
    <rPh sb="4" eb="6">
      <t>キョウサン</t>
    </rPh>
    <rPh sb="6" eb="8">
      <t>ブッピン</t>
    </rPh>
    <rPh sb="8" eb="9">
      <t>トウ</t>
    </rPh>
    <rPh sb="9" eb="11">
      <t>ドウニュウ</t>
    </rPh>
    <rPh sb="12" eb="14">
      <t>バアイ</t>
    </rPh>
    <rPh sb="15" eb="17">
      <t>ヒツヨウ</t>
    </rPh>
    <phoneticPr fontId="3"/>
  </si>
  <si>
    <t>公益社団法人 日本青年会議所からの講演等の依頼について、日本青年会議所の理事会審議の可決を条件として、下記及び裏面記載の各条項を了知し、承諾致します。</t>
    <phoneticPr fontId="3"/>
  </si>
  <si>
    <r>
      <t>課税支出①
税率１０</t>
    </r>
    <r>
      <rPr>
        <sz val="11"/>
        <rFont val="ＭＳ Ｐゴシック"/>
        <family val="3"/>
        <charset val="128"/>
      </rPr>
      <t>％</t>
    </r>
    <rPh sb="0" eb="2">
      <t>カゼイ</t>
    </rPh>
    <rPh sb="2" eb="4">
      <t>シシュツ</t>
    </rPh>
    <rPh sb="6" eb="8">
      <t>ゼイリツ</t>
    </rPh>
    <phoneticPr fontId="3"/>
  </si>
  <si>
    <t>課税収益①
税率８％(軽減)</t>
    <rPh sb="0" eb="2">
      <t>カゼイ</t>
    </rPh>
    <rPh sb="2" eb="4">
      <t>シュウエキ</t>
    </rPh>
    <rPh sb="6" eb="8">
      <t>ゼイリツ</t>
    </rPh>
    <rPh sb="11" eb="13">
      <t>ケイゲン</t>
    </rPh>
    <phoneticPr fontId="3"/>
  </si>
  <si>
    <t>課税支出①
税率８％(軽減)</t>
    <rPh sb="0" eb="2">
      <t>カゼイ</t>
    </rPh>
    <rPh sb="2" eb="4">
      <t>シシュツ</t>
    </rPh>
    <rPh sb="6" eb="8">
      <t>ゼイリツ</t>
    </rPh>
    <rPh sb="11" eb="13">
      <t>ケイゲン</t>
    </rPh>
    <phoneticPr fontId="3"/>
  </si>
  <si>
    <r>
      <t>2．謝礼に含まない　　※</t>
    </r>
    <r>
      <rPr>
        <sz val="11"/>
        <rFont val="ＭＳ Ｐゴシック"/>
        <family val="3"/>
        <charset val="128"/>
      </rPr>
      <t>2）</t>
    </r>
    <rPh sb="5" eb="6">
      <t>フク</t>
    </rPh>
    <phoneticPr fontId="3"/>
  </si>
  <si>
    <t>（裏面に続く）</t>
    <rPh sb="1" eb="3">
      <t>ウラメン</t>
    </rPh>
    <rPh sb="4" eb="5">
      <t>ツヅ</t>
    </rPh>
    <phoneticPr fontId="3"/>
  </si>
  <si>
    <t>Instagram　　　　（http://www.instagram.com/）</t>
    <phoneticPr fontId="3"/>
  </si>
  <si>
    <t>注８</t>
    <rPh sb="0" eb="1">
      <t>チュウ</t>
    </rPh>
    <phoneticPr fontId="3"/>
  </si>
  <si>
    <t>当事者双方の責めに帰することができない事由（新型コロナウイルス感染拡大防止のための開催自粛を含む）によって依頼した講演等が実施できなくなったとき又は履行が中途で終了したときには、次の各号に掲げる場合の区分に応じ、それぞれ当該各号に定める割合を謝礼金の金額（源泉所得税及び消費税額を除く）に乗じた額をお支払いします（小数点以下の金額については切り捨てにて計算させていただきます）。</t>
    <rPh sb="0" eb="3">
      <t>トウジシャ</t>
    </rPh>
    <rPh sb="3" eb="5">
      <t>ソウホウ</t>
    </rPh>
    <rPh sb="22" eb="24">
      <t>シンガタ</t>
    </rPh>
    <rPh sb="31" eb="33">
      <t>カンセン</t>
    </rPh>
    <rPh sb="33" eb="35">
      <t>カクダイ</t>
    </rPh>
    <rPh sb="35" eb="37">
      <t>ボウシ</t>
    </rPh>
    <rPh sb="41" eb="43">
      <t>カイサイ</t>
    </rPh>
    <rPh sb="43" eb="45">
      <t>ジシュク</t>
    </rPh>
    <rPh sb="46" eb="47">
      <t>フク</t>
    </rPh>
    <rPh sb="121" eb="124">
      <t>シャレイキン</t>
    </rPh>
    <rPh sb="125" eb="127">
      <t>キンガク</t>
    </rPh>
    <rPh sb="128" eb="130">
      <t>ゲンセン</t>
    </rPh>
    <rPh sb="130" eb="133">
      <t>ショトクゼイ</t>
    </rPh>
    <rPh sb="133" eb="134">
      <t>オヨ</t>
    </rPh>
    <rPh sb="135" eb="138">
      <t>ショウヒゼイ</t>
    </rPh>
    <rPh sb="138" eb="139">
      <t>ガク</t>
    </rPh>
    <rPh sb="140" eb="141">
      <t>ノゾ</t>
    </rPh>
    <rPh sb="157" eb="160">
      <t>ショウスウテン</t>
    </rPh>
    <rPh sb="160" eb="162">
      <t>イカ</t>
    </rPh>
    <rPh sb="163" eb="165">
      <t>キンガク</t>
    </rPh>
    <rPh sb="170" eb="171">
      <t>キ</t>
    </rPh>
    <rPh sb="172" eb="173">
      <t>ス</t>
    </rPh>
    <rPh sb="176" eb="178">
      <t>ケイサン</t>
    </rPh>
    <phoneticPr fontId="3"/>
  </si>
  <si>
    <t>事業実施日６１日前まで</t>
    <rPh sb="0" eb="2">
      <t>ジギョウ</t>
    </rPh>
    <rPh sb="2" eb="4">
      <t>ジッシ</t>
    </rPh>
    <rPh sb="4" eb="5">
      <t>ヒ</t>
    </rPh>
    <rPh sb="7" eb="9">
      <t>ニチマエ</t>
    </rPh>
    <phoneticPr fontId="3"/>
  </si>
  <si>
    <t>０割</t>
    <rPh sb="1" eb="2">
      <t>ワリ</t>
    </rPh>
    <phoneticPr fontId="3"/>
  </si>
  <si>
    <t>（２）</t>
  </si>
  <si>
    <t>事業実施日６０日前から３１日前</t>
    <rPh sb="0" eb="2">
      <t>ジギョウ</t>
    </rPh>
    <rPh sb="2" eb="4">
      <t>ジッシ</t>
    </rPh>
    <rPh sb="4" eb="5">
      <t>ヒ</t>
    </rPh>
    <rPh sb="7" eb="9">
      <t>ニチマエ</t>
    </rPh>
    <rPh sb="13" eb="15">
      <t>ニチマエ</t>
    </rPh>
    <phoneticPr fontId="3"/>
  </si>
  <si>
    <t>１割５分</t>
    <rPh sb="1" eb="2">
      <t>ワリ</t>
    </rPh>
    <rPh sb="3" eb="4">
      <t>ブ</t>
    </rPh>
    <phoneticPr fontId="3"/>
  </si>
  <si>
    <t>（３）</t>
  </si>
  <si>
    <t>事業実施日３０日前から７日前</t>
    <rPh sb="0" eb="2">
      <t>ジギョウ</t>
    </rPh>
    <rPh sb="2" eb="4">
      <t>ジッシ</t>
    </rPh>
    <rPh sb="4" eb="5">
      <t>ヒ</t>
    </rPh>
    <rPh sb="7" eb="9">
      <t>ニチマエ</t>
    </rPh>
    <rPh sb="12" eb="14">
      <t>ニチマエ</t>
    </rPh>
    <phoneticPr fontId="3"/>
  </si>
  <si>
    <t>３割</t>
    <rPh sb="1" eb="2">
      <t>ワリ</t>
    </rPh>
    <phoneticPr fontId="3"/>
  </si>
  <si>
    <t>（４）</t>
  </si>
  <si>
    <t>事業実施日６日前から事業当日</t>
    <rPh sb="0" eb="2">
      <t>ジギョウ</t>
    </rPh>
    <rPh sb="2" eb="4">
      <t>ジッシ</t>
    </rPh>
    <rPh sb="4" eb="5">
      <t>ヒ</t>
    </rPh>
    <rPh sb="6" eb="8">
      <t>ニチマエ</t>
    </rPh>
    <rPh sb="10" eb="12">
      <t>ジギョウ</t>
    </rPh>
    <rPh sb="12" eb="14">
      <t>トウジツ</t>
    </rPh>
    <phoneticPr fontId="3"/>
  </si>
  <si>
    <t>１０割</t>
    <rPh sb="2" eb="3">
      <t>ワリ</t>
    </rPh>
    <phoneticPr fontId="3"/>
  </si>
  <si>
    <t>注９　</t>
    <phoneticPr fontId="3"/>
  </si>
  <si>
    <t>注１０</t>
    <rPh sb="0" eb="1">
      <t>チュウ</t>
    </rPh>
    <phoneticPr fontId="3"/>
  </si>
  <si>
    <t>本会計関連様式</t>
    <rPh sb="0" eb="3">
      <t>ホンカイケイ</t>
    </rPh>
    <rPh sb="3" eb="7">
      <t>カンレンヨウシキ</t>
    </rPh>
    <phoneticPr fontId="3"/>
  </si>
  <si>
    <t>２０２２年度　財審様式フォーム</t>
    <rPh sb="4" eb="6">
      <t>ネンド</t>
    </rPh>
    <rPh sb="7" eb="8">
      <t>ザイ</t>
    </rPh>
    <rPh sb="8" eb="9">
      <t>シン</t>
    </rPh>
    <rPh sb="9" eb="10">
      <t>ヨウ</t>
    </rPh>
    <rPh sb="10" eb="11">
      <t>シキ</t>
    </rPh>
    <phoneticPr fontId="3"/>
  </si>
  <si>
    <t>※　変更がある場合は、修正し財審に提出すること</t>
    <rPh sb="2" eb="4">
      <t>ヘンコウ</t>
    </rPh>
    <rPh sb="7" eb="9">
      <t>バアイ</t>
    </rPh>
    <rPh sb="11" eb="13">
      <t>シュウセイ</t>
    </rPh>
    <rPh sb="14" eb="15">
      <t>ザイ</t>
    </rPh>
    <rPh sb="15" eb="16">
      <t>シン</t>
    </rPh>
    <rPh sb="17" eb="19">
      <t>テイシュツ</t>
    </rPh>
    <phoneticPr fontId="3"/>
  </si>
  <si>
    <t>２０２２ 年　　　月　　　日</t>
    <rPh sb="5" eb="6">
      <t>ネン</t>
    </rPh>
    <rPh sb="9" eb="10">
      <t>ガツ</t>
    </rPh>
    <rPh sb="13" eb="14">
      <t>ニチ</t>
    </rPh>
    <phoneticPr fontId="3"/>
  </si>
  <si>
    <t>事業繰入金</t>
    <rPh sb="0" eb="2">
      <t>ジギョウ</t>
    </rPh>
    <rPh sb="2" eb="5">
      <t>クリイレキン</t>
    </rPh>
    <phoneticPr fontId="3"/>
  </si>
  <si>
    <t>一般会計事業費</t>
    <rPh sb="0" eb="2">
      <t>イッパン</t>
    </rPh>
    <rPh sb="2" eb="4">
      <t>カイケイ</t>
    </rPh>
    <rPh sb="4" eb="7">
      <t>ジギョウヒ</t>
    </rPh>
    <phoneticPr fontId="3"/>
  </si>
  <si>
    <t>会場設営費</t>
    <rPh sb="0" eb="2">
      <t>カイジョウ</t>
    </rPh>
    <rPh sb="2" eb="4">
      <t>セツエイ</t>
    </rPh>
    <rPh sb="4" eb="5">
      <t>ヒ</t>
    </rPh>
    <phoneticPr fontId="3"/>
  </si>
  <si>
    <t>会場費</t>
    <rPh sb="0" eb="3">
      <t>カイジョウヒ</t>
    </rPh>
    <phoneticPr fontId="3"/>
  </si>
  <si>
    <t>講師関係費</t>
    <rPh sb="0" eb="5">
      <t>コウシカンケイヒ</t>
    </rPh>
    <phoneticPr fontId="3"/>
  </si>
  <si>
    <t>諸謝金</t>
    <rPh sb="0" eb="3">
      <t>ショシャキン</t>
    </rPh>
    <phoneticPr fontId="3"/>
  </si>
  <si>
    <t>印刷代</t>
    <rPh sb="0" eb="3">
      <t>インサツダイ</t>
    </rPh>
    <phoneticPr fontId="3"/>
  </si>
  <si>
    <t>ビラ　印刷代
（2,000部　7営業日納品 送料無料）</t>
    <rPh sb="3" eb="6">
      <t>インサツダイ</t>
    </rPh>
    <rPh sb="13" eb="14">
      <t>ブ</t>
    </rPh>
    <rPh sb="16" eb="21">
      <t>エイギョウビノウヒン</t>
    </rPh>
    <rPh sb="22" eb="26">
      <t>ソウリョウムリョウ</t>
    </rPh>
    <phoneticPr fontId="3"/>
  </si>
  <si>
    <t>控室（西野さま）
宿泊</t>
    <rPh sb="0" eb="2">
      <t>ヒカエシツ</t>
    </rPh>
    <rPh sb="3" eb="5">
      <t>ニシノ</t>
    </rPh>
    <rPh sb="9" eb="11">
      <t>シュクハク</t>
    </rPh>
    <phoneticPr fontId="3"/>
  </si>
  <si>
    <t>控室（田中さま）
会議室</t>
    <rPh sb="0" eb="2">
      <t>ヒカエシツ</t>
    </rPh>
    <rPh sb="3" eb="5">
      <t>タナカ</t>
    </rPh>
    <rPh sb="9" eb="12">
      <t>カイギシツ</t>
    </rPh>
    <phoneticPr fontId="3"/>
  </si>
  <si>
    <t>甲州市勝沼ぶどうの丘
（イベントホール）
翌日 9:00-12:00</t>
    <phoneticPr fontId="3"/>
  </si>
  <si>
    <t>甲州市勝沼ぶどうの丘
（イベントホール）
当日 9:00-21:00</t>
    <rPh sb="0" eb="3">
      <t>コウシュウシ</t>
    </rPh>
    <rPh sb="3" eb="5">
      <t>カツヌマ</t>
    </rPh>
    <rPh sb="9" eb="10">
      <t>オカ</t>
    </rPh>
    <rPh sb="21" eb="23">
      <t>トウジツ</t>
    </rPh>
    <phoneticPr fontId="3"/>
  </si>
  <si>
    <t>会場費</t>
    <phoneticPr fontId="3"/>
  </si>
  <si>
    <t>設営費</t>
    <rPh sb="0" eb="2">
      <t>セツエイ</t>
    </rPh>
    <rPh sb="2" eb="3">
      <t>ヒ</t>
    </rPh>
    <phoneticPr fontId="3"/>
  </si>
  <si>
    <t>看板（会場）</t>
    <rPh sb="0" eb="2">
      <t>カンバン</t>
    </rPh>
    <rPh sb="3" eb="5">
      <t>カイジョウ</t>
    </rPh>
    <phoneticPr fontId="3"/>
  </si>
  <si>
    <t>西野朗氏への謝礼
※交通費など含む</t>
    <rPh sb="0" eb="3">
      <t>ニシノアキラ</t>
    </rPh>
    <rPh sb="3" eb="4">
      <t>シ</t>
    </rPh>
    <rPh sb="6" eb="8">
      <t>シャレイ</t>
    </rPh>
    <rPh sb="10" eb="13">
      <t>コウツウヒ</t>
    </rPh>
    <rPh sb="15" eb="16">
      <t>フク</t>
    </rPh>
    <phoneticPr fontId="3"/>
  </si>
  <si>
    <t>記念品代</t>
    <rPh sb="0" eb="4">
      <t>キネンヒンダイ</t>
    </rPh>
    <phoneticPr fontId="3"/>
  </si>
  <si>
    <t>事業名称：名将“西野朗”氏から学ぶ　チームを勝利へ導くリーダーシップ</t>
    <rPh sb="0" eb="2">
      <t>ジギョウ</t>
    </rPh>
    <rPh sb="2" eb="4">
      <t>メイショウ</t>
    </rPh>
    <rPh sb="5" eb="7">
      <t>メイショウ</t>
    </rPh>
    <rPh sb="8" eb="10">
      <t>ニシノ</t>
    </rPh>
    <rPh sb="10" eb="11">
      <t>アキラ</t>
    </rPh>
    <rPh sb="12" eb="13">
      <t>シ</t>
    </rPh>
    <rPh sb="15" eb="16">
      <t>マナ</t>
    </rPh>
    <rPh sb="22" eb="24">
      <t>ショウリ</t>
    </rPh>
    <rPh sb="25" eb="26">
      <t>ミチビ</t>
    </rPh>
    <phoneticPr fontId="3"/>
  </si>
  <si>
    <t>事業名称：名将“西野朗”氏から学ぶ　チームを勝利へ導くリーダーシップ</t>
    <rPh sb="0" eb="2">
      <t>ジギョウ</t>
    </rPh>
    <rPh sb="2" eb="4">
      <t>メイショウ</t>
    </rPh>
    <rPh sb="5" eb="6">
      <t>メイ</t>
    </rPh>
    <phoneticPr fontId="3"/>
  </si>
  <si>
    <t>ラクスル株式会社</t>
    <phoneticPr fontId="3"/>
  </si>
  <si>
    <t>チラシ作成／広報費・印刷代</t>
    <rPh sb="3" eb="5">
      <t>サクセイ</t>
    </rPh>
    <rPh sb="6" eb="9">
      <t>コウホウヒ</t>
    </rPh>
    <rPh sb="10" eb="13">
      <t>インサツダイ</t>
    </rPh>
    <phoneticPr fontId="3"/>
  </si>
  <si>
    <t>甲州市ぶどうの丘</t>
    <rPh sb="0" eb="3">
      <t>コウシュウシ</t>
    </rPh>
    <rPh sb="7" eb="8">
      <t>オカ</t>
    </rPh>
    <phoneticPr fontId="3"/>
  </si>
  <si>
    <t>岩崎醸造株式会社</t>
    <rPh sb="0" eb="4">
      <t>イワサキジョウゾウ</t>
    </rPh>
    <rPh sb="4" eb="8">
      <t>カブシキガイシャ</t>
    </rPh>
    <phoneticPr fontId="3"/>
  </si>
  <si>
    <t>ワイン
※西野様、田中様</t>
    <rPh sb="5" eb="8">
      <t>ニシノサマ</t>
    </rPh>
    <rPh sb="9" eb="12">
      <t>タナカサマ</t>
    </rPh>
    <phoneticPr fontId="3"/>
  </si>
  <si>
    <t>ワイン／講師関係費・記念品代</t>
    <rPh sb="4" eb="9">
      <t>コウシカンケイヒ</t>
    </rPh>
    <rPh sb="10" eb="14">
      <t>キネンヒンダイ</t>
    </rPh>
    <phoneticPr fontId="3"/>
  </si>
  <si>
    <t>ver.02</t>
    <phoneticPr fontId="3"/>
  </si>
  <si>
    <t>名将“西野朗”氏に学ぶ組織を成功に導くリーダーシップ</t>
    <rPh sb="0" eb="2">
      <t>メイショウ</t>
    </rPh>
    <rPh sb="3" eb="5">
      <t>ニシノ</t>
    </rPh>
    <rPh sb="5" eb="6">
      <t>アキラ</t>
    </rPh>
    <rPh sb="7" eb="8">
      <t>シ</t>
    </rPh>
    <rPh sb="9" eb="10">
      <t>マナ</t>
    </rPh>
    <rPh sb="11" eb="13">
      <t>ソシキ</t>
    </rPh>
    <rPh sb="14" eb="16">
      <t>セイコウ</t>
    </rPh>
    <rPh sb="17" eb="18">
      <t>ミチビ</t>
    </rPh>
    <phoneticPr fontId="3"/>
  </si>
  <si>
    <t>一般会計事業費</t>
    <rPh sb="0" eb="7">
      <t>イッパンカイケイジギョウヒ</t>
    </rPh>
    <phoneticPr fontId="3"/>
  </si>
  <si>
    <t>広報費</t>
    <phoneticPr fontId="3"/>
  </si>
  <si>
    <t>（　事業名称　：名将“西野朗”氏から学ぶ　チームを勝利へ導くリーダーシップ　）</t>
    <phoneticPr fontId="3"/>
  </si>
  <si>
    <t>西野朗氏</t>
    <rPh sb="0" eb="3">
      <t>ニシノアキラ</t>
    </rPh>
    <rPh sb="3" eb="4">
      <t>シ</t>
    </rPh>
    <phoneticPr fontId="3"/>
  </si>
  <si>
    <t>謝金／講師関係費・諸謝金</t>
    <rPh sb="0" eb="2">
      <t>シャキン</t>
    </rPh>
    <rPh sb="3" eb="8">
      <t>コウシカンケイヒ</t>
    </rPh>
    <rPh sb="9" eb="12">
      <t>ショシャキン</t>
    </rPh>
    <phoneticPr fontId="3"/>
  </si>
  <si>
    <t>みずほ銀行、東京営業部</t>
    <rPh sb="3" eb="5">
      <t>ギンコウ</t>
    </rPh>
    <rPh sb="6" eb="11">
      <t>トウキョウエイギョウブ</t>
    </rPh>
    <phoneticPr fontId="3"/>
  </si>
  <si>
    <t>（普）</t>
    <phoneticPr fontId="3"/>
  </si>
  <si>
    <t>ラクスル株式会社</t>
  </si>
  <si>
    <t>なし</t>
    <phoneticPr fontId="3"/>
  </si>
  <si>
    <t>現金（コンビニ払い手数料無料）</t>
    <rPh sb="0" eb="2">
      <t>ゲンキン</t>
    </rPh>
    <rPh sb="7" eb="8">
      <t>バラ</t>
    </rPh>
    <rPh sb="9" eb="12">
      <t>テスウリョウ</t>
    </rPh>
    <rPh sb="12" eb="14">
      <t>ムリョウ</t>
    </rPh>
    <phoneticPr fontId="3"/>
  </si>
  <si>
    <t>ニシノアキラ</t>
    <phoneticPr fontId="3"/>
  </si>
  <si>
    <t>振込手数料</t>
    <rPh sb="0" eb="5">
      <t>フリコミテスウリョウ</t>
    </rPh>
    <phoneticPr fontId="3"/>
  </si>
  <si>
    <t>振込手数料（西野朗氏）</t>
    <rPh sb="0" eb="5">
      <t>フリコミテスウリョウ</t>
    </rPh>
    <rPh sb="6" eb="10">
      <t>ニシノアキラシ</t>
    </rPh>
    <phoneticPr fontId="3"/>
  </si>
  <si>
    <t>講師料</t>
    <rPh sb="0" eb="3">
      <t>コウシリョウ</t>
    </rPh>
    <phoneticPr fontId="3"/>
  </si>
  <si>
    <t>チラシ</t>
    <phoneticPr fontId="3"/>
  </si>
  <si>
    <t>㈲アップルニュース</t>
    <phoneticPr fontId="3"/>
  </si>
  <si>
    <t>看板作成／会場設営費・設営費</t>
    <rPh sb="0" eb="2">
      <t>カンバン</t>
    </rPh>
    <rPh sb="2" eb="4">
      <t>サクセイ</t>
    </rPh>
    <rPh sb="5" eb="10">
      <t>カイジョウセツエイヒ</t>
    </rPh>
    <rPh sb="11" eb="14">
      <t>セツエイヒ</t>
    </rPh>
    <phoneticPr fontId="3"/>
  </si>
  <si>
    <t>会場設営費・会場費</t>
    <rPh sb="0" eb="5">
      <t>カイジョウセツエイヒ</t>
    </rPh>
    <rPh sb="6" eb="9">
      <t>カイジョウヒ</t>
    </rPh>
    <phoneticPr fontId="3"/>
  </si>
  <si>
    <t>現金</t>
    <rPh sb="0" eb="2">
      <t>ゲンキン</t>
    </rPh>
    <phoneticPr fontId="3"/>
  </si>
  <si>
    <t>14：00 ～ 17 ： 00　（180分間）</t>
    <phoneticPr fontId="3"/>
  </si>
  <si>
    <t>　　　2025 年6月29日（日）　　　　　　　　</t>
    <rPh sb="15" eb="16">
      <t>ヒ</t>
    </rPh>
    <phoneticPr fontId="3"/>
  </si>
  <si>
    <t>田中進</t>
    <rPh sb="0" eb="3">
      <t>タナカススム</t>
    </rPh>
    <phoneticPr fontId="3"/>
  </si>
  <si>
    <t>テーマ［　名将“西野朗”氏から学ぶ　チームを勝利へ導くリーダーシップ　]</t>
    <phoneticPr fontId="3"/>
  </si>
  <si>
    <t>2025 年　6月　29日</t>
    <rPh sb="5" eb="6">
      <t>ネン</t>
    </rPh>
    <rPh sb="8" eb="9">
      <t>ガツ</t>
    </rPh>
    <rPh sb="12" eb="13">
      <t>ニチ</t>
    </rPh>
    <phoneticPr fontId="3"/>
  </si>
  <si>
    <t>田中 進</t>
    <rPh sb="0" eb="2">
      <t>タナカ</t>
    </rPh>
    <rPh sb="3" eb="4">
      <t>ススム</t>
    </rPh>
    <phoneticPr fontId="3"/>
  </si>
  <si>
    <t>甲州市勝沼ぶどうの丘
（イベントホール）
翌日午前中</t>
    <rPh sb="21" eb="23">
      <t>ヨクジツ</t>
    </rPh>
    <rPh sb="23" eb="26">
      <t>ゴゼンチュウ</t>
    </rPh>
    <phoneticPr fontId="3"/>
  </si>
  <si>
    <t>名将“西野朗”氏から学ぶ　チームを勝利へ導くリーダーシップ</t>
    <phoneticPr fontId="3"/>
  </si>
  <si>
    <t>西野朗</t>
    <rPh sb="0" eb="2">
      <t>ニシノ</t>
    </rPh>
    <rPh sb="2" eb="3">
      <t>アキラ</t>
    </rPh>
    <phoneticPr fontId="3"/>
  </si>
  <si>
    <t>※入り時間13時、お帰りは19時頃を予定</t>
    <rPh sb="1" eb="2">
      <t>イ</t>
    </rPh>
    <rPh sb="3" eb="5">
      <t>ジカン</t>
    </rPh>
    <rPh sb="7" eb="8">
      <t>ジ</t>
    </rPh>
    <rPh sb="10" eb="11">
      <t>カエ</t>
    </rPh>
    <rPh sb="15" eb="16">
      <t>ジ</t>
    </rPh>
    <rPh sb="16" eb="17">
      <t>ゴロ</t>
    </rPh>
    <rPh sb="18" eb="20">
      <t>ヨテイ</t>
    </rPh>
    <phoneticPr fontId="3"/>
  </si>
  <si>
    <t>みずほ銀行</t>
    <rPh sb="3" eb="5">
      <t>ギンコウ</t>
    </rPh>
    <phoneticPr fontId="3"/>
  </si>
  <si>
    <t>東京営業部</t>
    <rPh sb="0" eb="5">
      <t>トウキョウエイギョウブ</t>
    </rPh>
    <phoneticPr fontId="3"/>
  </si>
  <si>
    <t>■普通</t>
    <phoneticPr fontId="3"/>
  </si>
  <si>
    <t>講演等出演に関する事前広報について、新聞、テレビ、ラジオ等の各種広告媒体並びに公益社団法人 日本青年会議所ホームページ及び広報誌への指定を受けた写真の掲載　及び講演要旨、講師プロフィールの掲載（ただし、使用前に出演者に確認をとったもの）</t>
    <rPh sb="101" eb="103">
      <t>シヨウ</t>
    </rPh>
    <rPh sb="103" eb="104">
      <t>マエ</t>
    </rPh>
    <rPh sb="105" eb="108">
      <t>シュツエンシャ</t>
    </rPh>
    <rPh sb="109" eb="111">
      <t>カクニン</t>
    </rPh>
    <phoneticPr fontId="3"/>
  </si>
  <si>
    <t>講演中の講師の写真撮影（ただし、主催者に限る。一般のお客様は撮影を禁じる。）</t>
    <rPh sb="16" eb="19">
      <t>シュサイシャ</t>
    </rPh>
    <rPh sb="20" eb="21">
      <t>カギ</t>
    </rPh>
    <rPh sb="23" eb="25">
      <t>イッパン</t>
    </rPh>
    <rPh sb="27" eb="29">
      <t>キャクサマ</t>
    </rPh>
    <rPh sb="30" eb="32">
      <t>サツエイ</t>
    </rPh>
    <rPh sb="33" eb="34">
      <t>キン</t>
    </rPh>
    <phoneticPr fontId="3"/>
  </si>
  <si>
    <r>
      <rPr>
        <strike/>
        <sz val="10"/>
        <rFont val="ＭＳ Ｐゴシック"/>
        <family val="3"/>
        <charset val="128"/>
      </rPr>
      <t>文章化済み講演、要旨作成済み講演、または講師が講演にて自ら使用した資料、その他</t>
    </r>
    <r>
      <rPr>
        <sz val="10"/>
        <rFont val="ＭＳ Ｐゴシック"/>
        <family val="3"/>
        <charset val="128"/>
      </rPr>
      <t>講演中撮影された写真につき、広報誌への掲載、複製、または貸与</t>
    </r>
    <phoneticPr fontId="3"/>
  </si>
  <si>
    <r>
      <rPr>
        <strike/>
        <sz val="10"/>
        <rFont val="ＭＳ Ｐゴシック"/>
        <family val="3"/>
        <charset val="128"/>
      </rPr>
      <t>録画物、出演者が講演等にて自ら使用した資料、及び</t>
    </r>
    <r>
      <rPr>
        <sz val="10"/>
        <rFont val="ＭＳ Ｐゴシック"/>
        <family val="3"/>
        <charset val="128"/>
      </rPr>
      <t>講演等で撮影した画像</t>
    </r>
    <r>
      <rPr>
        <strike/>
        <sz val="10"/>
        <rFont val="ＭＳ Ｐゴシック"/>
        <family val="3"/>
        <charset val="128"/>
      </rPr>
      <t>・動画</t>
    </r>
    <r>
      <rPr>
        <sz val="10"/>
        <rFont val="ＭＳ Ｐゴシック"/>
        <family val="3"/>
        <charset val="128"/>
      </rPr>
      <t>につき、公益社団法人 日本青年会議所ホームページ他、インターネットを利用した無償配信（ただし、公益社団法人 日本青年会議所が指定した者の利用も含む事とします）　</t>
    </r>
    <rPh sb="45" eb="47">
      <t>ホウジン</t>
    </rPh>
    <rPh sb="48" eb="50">
      <t>ニッポン</t>
    </rPh>
    <phoneticPr fontId="3"/>
  </si>
  <si>
    <r>
      <t>公益社団法人 日本青年会議所ホームページ他、インターネットを利用した各種配信につき、この配信期間については、１年間の配信とします。</t>
    </r>
    <r>
      <rPr>
        <strike/>
        <sz val="10"/>
        <rFont val="ＭＳ Ｐゴシック"/>
        <family val="3"/>
        <charset val="128"/>
      </rPr>
      <t>ただし、期間満了後、出演者（契約者）より申し出がない限り、公益社団法人 日本青年会議所ホームページ他、インターネットを利用した配信を終了するまでの間、継続して公開することに異議ありません。</t>
    </r>
    <phoneticPr fontId="3"/>
  </si>
  <si>
    <t>公益社団法人 日本青年会議所（インターネットを利用する配信の場合は、公益社団法人 日本青年会議所の指定する者も含む）が、講演等の文章化・要旨の作成等を行うときには、事前に内容確認を行うものとします。なお、上記（３）中の公益社団法人 日本青年会議所が指定した者は下記のとおりとします。（ただし、動画の使用は禁ずる。）</t>
    <rPh sb="146" eb="148">
      <t>ドウガ</t>
    </rPh>
    <rPh sb="149" eb="151">
      <t>シヨウ</t>
    </rPh>
    <rPh sb="152" eb="153">
      <t>キン</t>
    </rPh>
    <phoneticPr fontId="3"/>
  </si>
  <si>
    <t>勝沼醸造株式会社</t>
    <rPh sb="0" eb="4">
      <t>カツヌマジョウゾウ</t>
    </rPh>
    <rPh sb="4" eb="8">
      <t>カブシキガイシャ</t>
    </rPh>
    <phoneticPr fontId="3"/>
  </si>
  <si>
    <t>4 , 5</t>
    <phoneticPr fontId="3"/>
  </si>
  <si>
    <t>山梨県中央市西花輪3684番地3</t>
    <phoneticPr fontId="3"/>
  </si>
  <si>
    <t>[様式11]</t>
    <rPh sb="1" eb="2">
      <t>サマ</t>
    </rPh>
    <phoneticPr fontId="3"/>
  </si>
  <si>
    <t>4, 5</t>
    <phoneticPr fontId="3"/>
  </si>
  <si>
    <t>甲州市勝沼ぶどうの丘
（イベントホール）翌日午前中</t>
    <rPh sb="20" eb="22">
      <t>ヨクジツ</t>
    </rPh>
    <rPh sb="22" eb="25">
      <t>ゴゼンチュウ</t>
    </rPh>
    <phoneticPr fontId="3"/>
  </si>
  <si>
    <t>甲州市勝沼ぶどうの丘
（イベントホール）当日 9:00-21:00</t>
    <rPh sb="0" eb="3">
      <t>コウシュウシ</t>
    </rPh>
    <rPh sb="3" eb="5">
      <t>カツヌマ</t>
    </rPh>
    <rPh sb="9" eb="10">
      <t>オカ</t>
    </rPh>
    <rPh sb="20" eb="22">
      <t>トウジツ</t>
    </rPh>
    <phoneticPr fontId="3"/>
  </si>
  <si>
    <t>（事業名称：　名将“西野朗”氏から学ぶ　チームを勝利へ導くリーダーシップ　）   第　1　回支払申請</t>
    <rPh sb="1" eb="3">
      <t>ジギョウ</t>
    </rPh>
    <rPh sb="3" eb="5">
      <t>メイショウ</t>
    </rPh>
    <phoneticPr fontId="3"/>
  </si>
  <si>
    <t>△18,673</t>
    <phoneticPr fontId="3"/>
  </si>
  <si>
    <t>ページ：1</t>
    <phoneticPr fontId="3"/>
  </si>
  <si>
    <t>記念品（岩崎醸造）</t>
    <rPh sb="0" eb="3">
      <t>キネンヒン</t>
    </rPh>
    <rPh sb="4" eb="8">
      <t>イワサキジョウゾウ</t>
    </rPh>
    <phoneticPr fontId="3"/>
  </si>
  <si>
    <t>記念品（勝沼醸造）</t>
    <rPh sb="0" eb="3">
      <t>キネンヒン</t>
    </rPh>
    <rPh sb="4" eb="6">
      <t>カツヌマ</t>
    </rPh>
    <rPh sb="6" eb="8">
      <t>ジョウゾウ</t>
    </rPh>
    <phoneticPr fontId="3"/>
  </si>
  <si>
    <t>西野朗　謝金</t>
    <rPh sb="0" eb="2">
      <t>ニシノ</t>
    </rPh>
    <rPh sb="2" eb="3">
      <t>アキラ</t>
    </rPh>
    <rPh sb="4" eb="6">
      <t>シャキン</t>
    </rPh>
    <phoneticPr fontId="3"/>
  </si>
  <si>
    <t>会場設営費</t>
    <rPh sb="0" eb="5">
      <t>カイジョウセツエイヒ</t>
    </rPh>
    <phoneticPr fontId="3"/>
  </si>
  <si>
    <t>看板代　岡立替分</t>
    <rPh sb="0" eb="3">
      <t>カンバンダイ</t>
    </rPh>
    <rPh sb="4" eb="5">
      <t>オカ</t>
    </rPh>
    <rPh sb="5" eb="8">
      <t>タテカエブン</t>
    </rPh>
    <phoneticPr fontId="3"/>
  </si>
  <si>
    <t>ビラ印刷代　白石立替分</t>
    <rPh sb="2" eb="4">
      <t>インサツ</t>
    </rPh>
    <rPh sb="4" eb="5">
      <t>ダイ</t>
    </rPh>
    <rPh sb="6" eb="8">
      <t>シライシ</t>
    </rPh>
    <rPh sb="8" eb="10">
      <t>タテカエ</t>
    </rPh>
    <rPh sb="10" eb="11">
      <t>ブン</t>
    </rPh>
    <phoneticPr fontId="3"/>
  </si>
  <si>
    <t>事業繰入金</t>
    <rPh sb="0" eb="5">
      <t>ジギョウクリイレキン</t>
    </rPh>
    <phoneticPr fontId="3"/>
  </si>
  <si>
    <t>一般会計事業費　仮受</t>
    <rPh sb="0" eb="7">
      <t>イッパンカイケイジギョウヒ</t>
    </rPh>
    <rPh sb="8" eb="10">
      <t>カリウケ</t>
    </rPh>
    <phoneticPr fontId="3"/>
  </si>
  <si>
    <t>振込手数料（西野朗氏）</t>
    <phoneticPr fontId="3"/>
  </si>
  <si>
    <t>ぶどうの丘　利用料
（イベントホール、控室2部屋）</t>
    <rPh sb="4" eb="5">
      <t>オカ</t>
    </rPh>
    <rPh sb="6" eb="9">
      <t>リヨウリョウ</t>
    </rPh>
    <rPh sb="19" eb="21">
      <t>ヒカエシツ</t>
    </rPh>
    <rPh sb="22" eb="24">
      <t>ヘヤ</t>
    </rPh>
    <phoneticPr fontId="3"/>
  </si>
  <si>
    <t>事業名称：名将“西野朗”氏から学ぶ　チームを勝利へ導くリーダーシップ</t>
    <rPh sb="0" eb="2">
      <t>ジギョウ</t>
    </rPh>
    <rPh sb="2" eb="4">
      <t>メイショウ</t>
    </rPh>
    <phoneticPr fontId="3"/>
  </si>
  <si>
    <t>本会計に繰り入れ</t>
    <rPh sb="0" eb="1">
      <t>ホン</t>
    </rPh>
    <rPh sb="1" eb="3">
      <t>カイケイ</t>
    </rPh>
    <rPh sb="4" eb="5">
      <t>ク</t>
    </rPh>
    <rPh sb="6" eb="7">
      <t>イ</t>
    </rPh>
    <phoneticPr fontId="3"/>
  </si>
  <si>
    <t>事業費余剰金</t>
    <rPh sb="0" eb="2">
      <t>ジギョウ</t>
    </rPh>
    <rPh sb="2" eb="3">
      <t>ヒ</t>
    </rPh>
    <rPh sb="3" eb="5">
      <t>ヨジョウ</t>
    </rPh>
    <rPh sb="5" eb="6">
      <t>キン</t>
    </rPh>
    <phoneticPr fontId="3"/>
  </si>
  <si>
    <t>２０２5年度　財審様式フォーム</t>
    <rPh sb="4" eb="6">
      <t>ネンド</t>
    </rPh>
    <rPh sb="7" eb="8">
      <t>ザイ</t>
    </rPh>
    <rPh sb="8" eb="9">
      <t>シン</t>
    </rPh>
    <rPh sb="9" eb="10">
      <t>ヨウ</t>
    </rPh>
    <rPh sb="10" eb="11">
      <t>シキ</t>
    </rPh>
    <phoneticPr fontId="3"/>
  </si>
  <si>
    <t>研修拡充委員会</t>
    <rPh sb="0" eb="2">
      <t>ケンシュウ</t>
    </rPh>
    <rPh sb="2" eb="4">
      <t>カクジュウ</t>
    </rPh>
    <rPh sb="4" eb="7">
      <t>イインカイ</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</si>
</sst>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0_ "/>
    <numFmt numFmtId="177" formatCode="#,##0;&quot;△ &quot;#,##0"/>
    <numFmt numFmtId="178" formatCode="#,##0_);[Red]\(#,##0\)"/>
    <numFmt numFmtId="179" formatCode="#,##0.0_);[Red]\(#,##0.0\)"/>
    <numFmt numFmtId="180" formatCode="#,##0&quot;円&quot;;[Red]\-#,##0&quot;円&quot;"/>
    <numFmt numFmtId="181" formatCode="#,##0;\-#,##0;&quot;-&quot;"/>
    <numFmt numFmtId="182" formatCode="m&quot;月&quot;d&quot;日&quot;;@"/>
    <numFmt numFmtId="183" formatCode="[$-F800]dddd\,\ mmmm\ dd\,\ yyyy"/>
  </numFmts>
  <fonts count="42" x14ac:knownFonts="1">
    <font>
      <sz val="11"/>
      <name val="ＭＳ Ｐゴシック"/>
      <family val="3"/>
      <charset val="128"/>
    </font>
    <font>
      <sz val="11"/>
      <color indexed="8"/>
      <name val="ＭＳ Ｐゴシック"/>
      <family val="3"/>
      <charset val="128"/>
    </font>
    <font>
      <sz val="11"/>
      <name val="ＭＳ Ｐゴシック"/>
      <family val="3"/>
      <charset val="128"/>
    </font>
    <font>
      <sz val="6"/>
      <name val="ＭＳ Ｐゴシック"/>
      <family val="3"/>
      <charset val="128"/>
    </font>
    <font>
      <u/>
      <sz val="8.25"/>
      <color indexed="12"/>
      <name val="ＭＳ Ｐゴシック"/>
      <family val="3"/>
      <charset val="128"/>
    </font>
    <font>
      <sz val="11"/>
      <color indexed="8"/>
      <name val="ＭＳ Ｐゴシック"/>
      <family val="3"/>
      <charset val="128"/>
    </font>
    <font>
      <b/>
      <sz val="11"/>
      <name val="ＭＳ Ｐゴシック"/>
      <family val="3"/>
      <charset val="128"/>
    </font>
    <font>
      <sz val="9"/>
      <name val="ＭＳ Ｐゴシック"/>
      <family val="3"/>
      <charset val="128"/>
    </font>
    <font>
      <sz val="12"/>
      <name val="ＭＳ Ｐゴシック"/>
      <family val="3"/>
      <charset val="128"/>
    </font>
    <font>
      <b/>
      <sz val="14"/>
      <name val="ＭＳ Ｐゴシック"/>
      <family val="3"/>
      <charset val="128"/>
    </font>
    <font>
      <sz val="16"/>
      <name val="ＭＳ Ｐゴシック"/>
      <family val="3"/>
      <charset val="128"/>
    </font>
    <font>
      <sz val="14"/>
      <name val="ＭＳ Ｐゴシック"/>
      <family val="3"/>
      <charset val="128"/>
    </font>
    <font>
      <b/>
      <sz val="16"/>
      <name val="ＭＳ Ｐゴシック"/>
      <family val="3"/>
      <charset val="128"/>
    </font>
    <font>
      <b/>
      <sz val="18"/>
      <name val="ＭＳ Ｐゴシック"/>
      <family val="3"/>
      <charset val="128"/>
    </font>
    <font>
      <sz val="10"/>
      <name val="ＭＳ Ｐゴシック"/>
      <family val="3"/>
      <charset val="128"/>
    </font>
    <font>
      <sz val="8"/>
      <name val="ＭＳ Ｐゴシック"/>
      <family val="3"/>
      <charset val="128"/>
    </font>
    <font>
      <sz val="10.5"/>
      <name val="ＭＳ Ｐゴシック"/>
      <family val="3"/>
      <charset val="128"/>
    </font>
    <font>
      <sz val="10"/>
      <color indexed="8"/>
      <name val="ＭＳ Ｐゴシック"/>
      <family val="3"/>
      <charset val="128"/>
    </font>
    <font>
      <sz val="18"/>
      <name val="ＭＳ Ｐゴシック"/>
      <family val="3"/>
      <charset val="128"/>
    </font>
    <font>
      <b/>
      <sz val="10"/>
      <name val="ＭＳ Ｐゴシック"/>
      <family val="3"/>
      <charset val="128"/>
    </font>
    <font>
      <b/>
      <sz val="12"/>
      <name val="ＭＳ Ｐゴシック"/>
      <family val="3"/>
      <charset val="128"/>
    </font>
    <font>
      <sz val="16"/>
      <color indexed="8"/>
      <name val="ＭＳ Ｐゴシック"/>
      <family val="3"/>
      <charset val="128"/>
    </font>
    <font>
      <b/>
      <u/>
      <sz val="11"/>
      <name val="ＭＳ Ｐゴシック"/>
      <family val="3"/>
      <charset val="128"/>
    </font>
    <font>
      <sz val="11"/>
      <name val="ＭＳ Ｐゴシック"/>
      <family val="3"/>
      <charset val="128"/>
    </font>
    <font>
      <sz val="11"/>
      <name val="ＭＳ Ｐゴシック"/>
      <family val="3"/>
      <charset val="128"/>
    </font>
    <font>
      <sz val="10"/>
      <color indexed="8"/>
      <name val="Arial"/>
      <family val="2"/>
    </font>
    <font>
      <b/>
      <sz val="12"/>
      <name val="Arial"/>
      <family val="2"/>
    </font>
    <font>
      <sz val="10"/>
      <name val="Arial"/>
      <family val="2"/>
    </font>
    <font>
      <sz val="6"/>
      <name val="ＭＳ Ｐゴシック"/>
      <family val="3"/>
      <charset val="128"/>
    </font>
    <font>
      <sz val="6"/>
      <name val="ＭＳ Ｐゴシック"/>
      <family val="3"/>
      <charset val="128"/>
    </font>
    <font>
      <b/>
      <sz val="9"/>
      <name val="ＭＳ Ｐゴシック"/>
      <family val="3"/>
      <charset val="128"/>
    </font>
    <font>
      <b/>
      <sz val="8.25"/>
      <name val="ＭＳ Ｐゴシック"/>
      <family val="3"/>
      <charset val="128"/>
    </font>
    <font>
      <sz val="8"/>
      <name val="ＭＳ ゴシック"/>
      <family val="3"/>
      <charset val="128"/>
    </font>
    <font>
      <b/>
      <u/>
      <sz val="12"/>
      <name val="ＭＳ Ｐゴシック"/>
      <family val="3"/>
      <charset val="128"/>
    </font>
    <font>
      <sz val="11"/>
      <color theme="1"/>
      <name val="ＭＳ Ｐゴシック"/>
      <family val="3"/>
      <charset val="128"/>
      <scheme val="minor"/>
    </font>
    <font>
      <b/>
      <sz val="11"/>
      <color rgb="FFFF0000"/>
      <name val="ＭＳ Ｐゴシック"/>
      <family val="3"/>
      <charset val="128"/>
    </font>
    <font>
      <strike/>
      <u/>
      <sz val="8.25"/>
      <color rgb="FFFF0000"/>
      <name val="ＭＳ Ｐゴシック"/>
      <family val="3"/>
      <charset val="128"/>
    </font>
    <font>
      <strike/>
      <sz val="9"/>
      <color rgb="FFFF0000"/>
      <name val="ＭＳ Ｐゴシック"/>
      <family val="3"/>
      <charset val="128"/>
    </font>
    <font>
      <strike/>
      <sz val="8"/>
      <color rgb="FFFF0000"/>
      <name val="ＭＳ Ｐゴシック"/>
      <family val="3"/>
      <charset val="128"/>
    </font>
    <font>
      <sz val="11"/>
      <color rgb="FFFF0000"/>
      <name val="ＭＳ Ｐゴシック"/>
      <family val="3"/>
      <charset val="128"/>
    </font>
    <font>
      <strike/>
      <sz val="11"/>
      <color rgb="FFFF0000"/>
      <name val="ＭＳ Ｐゴシック"/>
      <family val="3"/>
      <charset val="128"/>
    </font>
    <font>
      <strike/>
      <sz val="10"/>
      <name val="ＭＳ Ｐゴシック"/>
      <family val="3"/>
      <charset val="128"/>
    </font>
  </fonts>
  <fills count="6">
    <fill>
      <patternFill patternType="none"/>
    </fill>
    <fill>
      <patternFill patternType="gray125"/>
    </fill>
    <fill>
      <patternFill patternType="solid">
        <fgColor indexed="9"/>
        <bgColor indexed="64"/>
      </patternFill>
    </fill>
    <fill>
      <patternFill patternType="solid">
        <fgColor indexed="15"/>
        <bgColor indexed="64"/>
      </patternFill>
    </fill>
    <fill>
      <patternFill patternType="solid">
        <fgColor indexed="26"/>
        <bgColor indexed="64"/>
      </patternFill>
    </fill>
    <fill>
      <patternFill patternType="solid">
        <fgColor rgb="FFFFFF00"/>
        <bgColor indexed="64"/>
      </patternFill>
    </fill>
  </fills>
  <borders count="58">
    <border>
      <left/>
      <right/>
      <top/>
      <bottom/>
      <diagonal/>
    </border>
    <border>
      <left/>
      <right/>
      <top style="medium">
        <color indexed="64"/>
      </top>
      <bottom style="medium">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style="thin">
        <color indexed="64"/>
      </right>
      <top/>
      <bottom/>
      <diagonal/>
    </border>
    <border>
      <left style="thin">
        <color indexed="64"/>
      </left>
      <right/>
      <top/>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style="double">
        <color indexed="64"/>
      </bottom>
      <diagonal/>
    </border>
    <border>
      <left/>
      <right style="double">
        <color indexed="64"/>
      </right>
      <top/>
      <bottom style="double">
        <color indexed="64"/>
      </bottom>
      <diagonal/>
    </border>
    <border>
      <left style="thin">
        <color indexed="64"/>
      </left>
      <right style="thin">
        <color indexed="64"/>
      </right>
      <top/>
      <bottom style="double">
        <color indexed="64"/>
      </bottom>
      <diagonal/>
    </border>
    <border>
      <left/>
      <right style="medium">
        <color indexed="64"/>
      </right>
      <top/>
      <bottom/>
      <diagonal/>
    </border>
    <border diagonalUp="1">
      <left/>
      <right style="thin">
        <color indexed="64"/>
      </right>
      <top/>
      <bottom style="thin">
        <color indexed="64"/>
      </bottom>
      <diagonal style="thin">
        <color indexed="64"/>
      </diagonal>
    </border>
    <border>
      <left/>
      <right/>
      <top style="thin">
        <color indexed="64"/>
      </top>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medium">
        <color indexed="64"/>
      </left>
      <right style="medium">
        <color indexed="64"/>
      </right>
      <top style="medium">
        <color indexed="64"/>
      </top>
      <bottom style="thin">
        <color indexed="64"/>
      </bottom>
      <diagonal/>
    </border>
    <border>
      <left style="thin">
        <color indexed="64"/>
      </left>
      <right/>
      <top style="thin">
        <color indexed="64"/>
      </top>
      <bottom style="double">
        <color indexed="64"/>
      </bottom>
      <diagonal/>
    </border>
    <border>
      <left style="medium">
        <color indexed="64"/>
      </left>
      <right style="medium">
        <color indexed="64"/>
      </right>
      <top style="medium">
        <color indexed="64"/>
      </top>
      <bottom style="medium">
        <color indexed="64"/>
      </bottom>
      <diagonal/>
    </border>
    <border>
      <left style="dashDotDot">
        <color indexed="64"/>
      </left>
      <right style="dashDotDot">
        <color indexed="64"/>
      </right>
      <top style="dashDotDot">
        <color indexed="64"/>
      </top>
      <bottom/>
      <diagonal/>
    </border>
    <border>
      <left style="thin">
        <color indexed="64"/>
      </left>
      <right style="thin">
        <color indexed="64"/>
      </right>
      <top style="thin">
        <color indexed="64"/>
      </top>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double">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thin">
        <color indexed="64"/>
      </top>
      <bottom style="thin">
        <color indexed="64"/>
      </bottom>
      <diagonal/>
    </border>
    <border>
      <left/>
      <right/>
      <top/>
      <bottom style="thin">
        <color indexed="8"/>
      </bottom>
      <diagonal/>
    </border>
    <border>
      <left/>
      <right/>
      <top style="thin">
        <color indexed="8"/>
      </top>
      <bottom style="thin">
        <color indexed="8"/>
      </bottom>
      <diagonal/>
    </border>
    <border>
      <left style="double">
        <color indexed="64"/>
      </left>
      <right/>
      <top/>
      <bottom style="double">
        <color indexed="64"/>
      </bottom>
      <diagonal/>
    </border>
    <border>
      <left/>
      <right style="double">
        <color indexed="64"/>
      </right>
      <top/>
      <bottom/>
      <diagonal/>
    </border>
    <border>
      <left style="thin">
        <color indexed="8"/>
      </left>
      <right/>
      <top style="thin">
        <color indexed="64"/>
      </top>
      <bottom style="thin">
        <color indexed="64"/>
      </bottom>
      <diagonal/>
    </border>
    <border>
      <left style="double">
        <color indexed="8"/>
      </left>
      <right style="double">
        <color indexed="8"/>
      </right>
      <top style="double">
        <color indexed="8"/>
      </top>
      <bottom style="thin">
        <color indexed="64"/>
      </bottom>
      <diagonal/>
    </border>
    <border>
      <left style="double">
        <color indexed="8"/>
      </left>
      <right style="double">
        <color indexed="8"/>
      </right>
      <top/>
      <bottom style="thin">
        <color indexed="64"/>
      </bottom>
      <diagonal/>
    </border>
    <border>
      <left style="double">
        <color indexed="8"/>
      </left>
      <right style="double">
        <color indexed="8"/>
      </right>
      <top/>
      <bottom style="double">
        <color indexed="8"/>
      </bottom>
      <diagonal/>
    </border>
    <border>
      <left style="double">
        <color indexed="8"/>
      </left>
      <right/>
      <top style="thin">
        <color indexed="64"/>
      </top>
      <bottom style="thin">
        <color indexed="64"/>
      </bottom>
      <diagonal/>
    </border>
    <border>
      <left style="medium">
        <color indexed="64"/>
      </left>
      <right/>
      <top style="medium">
        <color indexed="64"/>
      </top>
      <bottom style="double">
        <color indexed="64"/>
      </bottom>
      <diagonal/>
    </border>
    <border>
      <left/>
      <right style="medium">
        <color indexed="64"/>
      </right>
      <top style="medium">
        <color indexed="64"/>
      </top>
      <bottom style="double">
        <color indexed="64"/>
      </bottom>
      <diagonal/>
    </border>
    <border>
      <left/>
      <right style="thin">
        <color indexed="8"/>
      </right>
      <top style="thin">
        <color indexed="64"/>
      </top>
      <bottom style="thin">
        <color indexed="64"/>
      </bottom>
      <diagonal/>
    </border>
    <border>
      <left/>
      <right/>
      <top style="thin">
        <color indexed="64"/>
      </top>
      <bottom style="double">
        <color indexed="64"/>
      </bottom>
      <diagonal/>
    </border>
    <border>
      <left/>
      <right style="double">
        <color indexed="64"/>
      </right>
      <top/>
      <bottom style="thin">
        <color indexed="64"/>
      </bottom>
      <diagonal/>
    </border>
    <border>
      <left style="medium">
        <color indexed="55"/>
      </left>
      <right style="medium">
        <color indexed="55"/>
      </right>
      <top style="medium">
        <color indexed="55"/>
      </top>
      <bottom style="medium">
        <color indexed="55"/>
      </bottom>
      <diagonal/>
    </border>
    <border>
      <left/>
      <right/>
      <top style="thin">
        <color indexed="8"/>
      </top>
      <bottom style="thin">
        <color indexed="64"/>
      </bottom>
      <diagonal/>
    </border>
    <border>
      <left style="dotted">
        <color indexed="64"/>
      </left>
      <right style="thin">
        <color indexed="64"/>
      </right>
      <top/>
      <bottom/>
      <diagonal/>
    </border>
    <border>
      <left style="dotted">
        <color indexed="64"/>
      </left>
      <right style="thin">
        <color indexed="64"/>
      </right>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 diagonalUp="1">
      <left style="thin">
        <color indexed="8"/>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left/>
      <right style="double">
        <color indexed="8"/>
      </right>
      <top style="thin">
        <color indexed="64"/>
      </top>
      <bottom style="thin">
        <color indexed="64"/>
      </bottom>
      <diagonal/>
    </border>
    <border>
      <left/>
      <right/>
      <top style="thin">
        <color indexed="8"/>
      </top>
      <bottom/>
      <diagonal/>
    </border>
    <border>
      <left style="medium">
        <color indexed="55"/>
      </left>
      <right/>
      <top style="medium">
        <color indexed="55"/>
      </top>
      <bottom style="medium">
        <color indexed="55"/>
      </bottom>
      <diagonal/>
    </border>
    <border>
      <left/>
      <right style="medium">
        <color indexed="55"/>
      </right>
      <top style="medium">
        <color indexed="55"/>
      </top>
      <bottom style="medium">
        <color indexed="55"/>
      </bottom>
      <diagonal/>
    </border>
    <border>
      <left style="dashDotDot">
        <color indexed="64"/>
      </left>
      <right style="dashDotDot">
        <color indexed="64"/>
      </right>
      <top/>
      <bottom/>
      <diagonal/>
    </border>
    <border>
      <left style="dashDotDot">
        <color indexed="64"/>
      </left>
      <right style="dashDotDot">
        <color indexed="64"/>
      </right>
      <top/>
      <bottom style="dashDotDot">
        <color indexed="64"/>
      </bottom>
      <diagonal/>
    </border>
  </borders>
  <cellStyleXfs count="18">
    <xf numFmtId="0" fontId="0" fillId="0" borderId="0"/>
    <xf numFmtId="181" fontId="25" fillId="0" borderId="0" applyFill="0" applyBorder="0" applyAlignment="0"/>
    <xf numFmtId="0" fontId="26" fillId="0" borderId="1" applyNumberFormat="0" applyAlignment="0" applyProtection="0">
      <alignment horizontal="left" vertical="center"/>
    </xf>
    <xf numFmtId="0" fontId="26" fillId="0" borderId="2">
      <alignment horizontal="left" vertical="center"/>
    </xf>
    <xf numFmtId="0" fontId="27" fillId="0" borderId="0"/>
    <xf numFmtId="0" fontId="4" fillId="0" borderId="0" applyNumberFormat="0" applyFill="0" applyBorder="0" applyAlignment="0" applyProtection="0"/>
    <xf numFmtId="38" fontId="2" fillId="0" borderId="0" applyFont="0" applyFill="0" applyBorder="0" applyAlignment="0" applyProtection="0"/>
    <xf numFmtId="38" fontId="24" fillId="0" borderId="0" applyFont="0" applyFill="0" applyBorder="0" applyAlignment="0" applyProtection="0"/>
    <xf numFmtId="38" fontId="2" fillId="0" borderId="0" applyFont="0" applyFill="0" applyBorder="0" applyAlignment="0" applyProtection="0"/>
    <xf numFmtId="38" fontId="34" fillId="0" borderId="0" applyFont="0" applyFill="0" applyBorder="0" applyAlignment="0" applyProtection="0">
      <alignment vertical="center"/>
    </xf>
    <xf numFmtId="0" fontId="24" fillId="0" borderId="0"/>
    <xf numFmtId="0" fontId="34" fillId="0" borderId="0">
      <alignment vertical="center"/>
    </xf>
    <xf numFmtId="0" fontId="2" fillId="0" borderId="0">
      <alignment vertical="center"/>
    </xf>
    <xf numFmtId="0" fontId="2" fillId="0" borderId="0">
      <alignment vertical="center"/>
    </xf>
    <xf numFmtId="0" fontId="2" fillId="0" borderId="0"/>
    <xf numFmtId="0" fontId="2" fillId="0" borderId="0"/>
    <xf numFmtId="0" fontId="2" fillId="0" borderId="0">
      <alignment vertical="center"/>
    </xf>
    <xf numFmtId="9" fontId="2" fillId="0" borderId="0" applyFont="0" applyFill="0" applyBorder="0" applyAlignment="0" applyProtection="0">
      <alignment vertical="center"/>
    </xf>
  </cellStyleXfs>
  <cellXfs count="415">
    <xf numFmtId="0" fontId="0" fillId="0" borderId="0" xfId="0"/>
    <xf numFmtId="0" fontId="0" fillId="0" borderId="0" xfId="0" applyAlignment="1">
      <alignment vertical="center"/>
    </xf>
    <xf numFmtId="0" fontId="0" fillId="0" borderId="0" xfId="0" applyAlignment="1">
      <alignment horizontal="right" vertical="center"/>
    </xf>
    <xf numFmtId="0" fontId="8" fillId="0" borderId="0" xfId="0" applyFont="1" applyAlignment="1">
      <alignment horizontal="left" vertical="center"/>
    </xf>
    <xf numFmtId="0" fontId="11" fillId="0" borderId="0" xfId="0" applyFont="1" applyAlignment="1">
      <alignment horizontal="center" vertical="center"/>
    </xf>
    <xf numFmtId="0" fontId="8" fillId="0" borderId="0" xfId="0" applyFont="1" applyAlignment="1">
      <alignment horizontal="distributed" vertical="center"/>
    </xf>
    <xf numFmtId="0" fontId="11" fillId="0" borderId="0" xfId="0" applyFont="1" applyAlignment="1">
      <alignment horizontal="right" vertical="center"/>
    </xf>
    <xf numFmtId="0" fontId="2" fillId="0" borderId="0" xfId="14" applyAlignment="1">
      <alignment vertical="center"/>
    </xf>
    <xf numFmtId="0" fontId="0" fillId="0" borderId="0" xfId="14" applyFont="1" applyAlignment="1">
      <alignment vertical="center"/>
    </xf>
    <xf numFmtId="0" fontId="0" fillId="0" borderId="0" xfId="14" applyFont="1" applyAlignment="1">
      <alignment horizontal="right" vertical="center"/>
    </xf>
    <xf numFmtId="0" fontId="0" fillId="0" borderId="3" xfId="14" applyFont="1" applyBorder="1" applyAlignment="1">
      <alignment horizontal="center" vertical="center"/>
    </xf>
    <xf numFmtId="0" fontId="0" fillId="0" borderId="4" xfId="14" applyFont="1" applyBorder="1" applyAlignment="1">
      <alignment horizontal="center" vertical="center"/>
    </xf>
    <xf numFmtId="0" fontId="0" fillId="0" borderId="5" xfId="14" applyFont="1" applyBorder="1" applyAlignment="1">
      <alignment horizontal="right" vertical="center"/>
    </xf>
    <xf numFmtId="0" fontId="0" fillId="0" borderId="6" xfId="14" applyFont="1" applyBorder="1" applyAlignment="1">
      <alignment vertical="center"/>
    </xf>
    <xf numFmtId="0" fontId="0" fillId="0" borderId="7" xfId="14" applyFont="1" applyBorder="1" applyAlignment="1">
      <alignment vertical="center"/>
    </xf>
    <xf numFmtId="0" fontId="0" fillId="0" borderId="5" xfId="14" applyFont="1" applyBorder="1" applyAlignment="1">
      <alignment vertical="center"/>
    </xf>
    <xf numFmtId="0" fontId="0" fillId="0" borderId="8" xfId="14" applyFont="1" applyBorder="1" applyAlignment="1">
      <alignment vertical="center"/>
    </xf>
    <xf numFmtId="0" fontId="0" fillId="0" borderId="9" xfId="14" applyFont="1" applyBorder="1" applyAlignment="1">
      <alignment horizontal="center" vertical="center"/>
    </xf>
    <xf numFmtId="0" fontId="0" fillId="0" borderId="10" xfId="14" applyFont="1" applyBorder="1" applyAlignment="1">
      <alignment horizontal="center" vertical="center"/>
    </xf>
    <xf numFmtId="0" fontId="0" fillId="0" borderId="11" xfId="14" applyFont="1" applyBorder="1" applyAlignment="1">
      <alignment horizontal="center" vertical="center"/>
    </xf>
    <xf numFmtId="0" fontId="0" fillId="0" borderId="5" xfId="14" applyFont="1" applyBorder="1" applyAlignment="1">
      <alignment horizontal="center" vertical="center"/>
    </xf>
    <xf numFmtId="0" fontId="0" fillId="0" borderId="11" xfId="14" applyFont="1" applyBorder="1" applyAlignment="1">
      <alignment vertical="center"/>
    </xf>
    <xf numFmtId="0" fontId="0" fillId="0" borderId="0" xfId="14" applyFont="1" applyAlignment="1">
      <alignment horizontal="center" vertical="center"/>
    </xf>
    <xf numFmtId="177" fontId="0" fillId="0" borderId="2" xfId="14" applyNumberFormat="1" applyFont="1" applyBorder="1" applyAlignment="1">
      <alignment vertical="center"/>
    </xf>
    <xf numFmtId="177" fontId="0" fillId="0" borderId="8" xfId="14" applyNumberFormat="1" applyFont="1" applyBorder="1" applyAlignment="1">
      <alignment vertical="center"/>
    </xf>
    <xf numFmtId="0" fontId="8" fillId="0" borderId="0" xfId="14" applyFont="1" applyAlignment="1">
      <alignment vertical="center"/>
    </xf>
    <xf numFmtId="0" fontId="0" fillId="0" borderId="12" xfId="14" applyFont="1" applyBorder="1" applyAlignment="1">
      <alignment vertical="center"/>
    </xf>
    <xf numFmtId="0" fontId="0" fillId="0" borderId="13" xfId="14" applyFont="1" applyBorder="1" applyAlignment="1">
      <alignment horizontal="center" vertical="center"/>
    </xf>
    <xf numFmtId="0" fontId="0" fillId="0" borderId="3" xfId="14" applyFont="1" applyBorder="1" applyAlignment="1">
      <alignment vertical="center"/>
    </xf>
    <xf numFmtId="0" fontId="0" fillId="0" borderId="2" xfId="14" applyFont="1" applyBorder="1" applyAlignment="1">
      <alignment horizontal="distributed" vertical="center"/>
    </xf>
    <xf numFmtId="0" fontId="0" fillId="0" borderId="2" xfId="14" applyFont="1" applyBorder="1" applyAlignment="1">
      <alignment vertical="center"/>
    </xf>
    <xf numFmtId="0" fontId="0" fillId="0" borderId="4" xfId="14" applyFont="1" applyBorder="1" applyAlignment="1">
      <alignment vertical="center"/>
    </xf>
    <xf numFmtId="0" fontId="0" fillId="0" borderId="8" xfId="14" applyFont="1" applyBorder="1" applyAlignment="1">
      <alignment horizontal="distributed" vertical="center"/>
    </xf>
    <xf numFmtId="0" fontId="0" fillId="0" borderId="7" xfId="14" applyFont="1" applyBorder="1" applyAlignment="1">
      <alignment horizontal="center" vertical="center"/>
    </xf>
    <xf numFmtId="0" fontId="0" fillId="0" borderId="6" xfId="14" applyFont="1" applyBorder="1" applyAlignment="1">
      <alignment horizontal="distributed" vertical="center"/>
    </xf>
    <xf numFmtId="177" fontId="0" fillId="0" borderId="6" xfId="14" applyNumberFormat="1" applyFont="1" applyBorder="1" applyAlignment="1">
      <alignment vertical="center"/>
    </xf>
    <xf numFmtId="0" fontId="0" fillId="0" borderId="0" xfId="14" applyFont="1" applyAlignment="1">
      <alignment horizontal="justify" vertical="center"/>
    </xf>
    <xf numFmtId="177" fontId="0" fillId="0" borderId="8" xfId="6" applyNumberFormat="1" applyFont="1" applyBorder="1" applyAlignment="1">
      <alignment vertical="center"/>
    </xf>
    <xf numFmtId="0" fontId="0" fillId="0" borderId="7" xfId="14" applyFont="1" applyBorder="1" applyAlignment="1">
      <alignment horizontal="right" vertical="center"/>
    </xf>
    <xf numFmtId="177" fontId="0" fillId="0" borderId="4" xfId="14" applyNumberFormat="1" applyFont="1" applyBorder="1" applyAlignment="1">
      <alignment vertical="center"/>
    </xf>
    <xf numFmtId="0" fontId="0" fillId="0" borderId="14" xfId="14" applyFont="1" applyBorder="1" applyAlignment="1">
      <alignment horizontal="center" vertical="center"/>
    </xf>
    <xf numFmtId="0" fontId="0" fillId="0" borderId="15" xfId="14" applyFont="1" applyBorder="1" applyAlignment="1">
      <alignment horizontal="center" vertical="center"/>
    </xf>
    <xf numFmtId="0" fontId="0" fillId="0" borderId="16" xfId="14" applyFont="1" applyBorder="1" applyAlignment="1">
      <alignment horizontal="center" vertical="center"/>
    </xf>
    <xf numFmtId="0" fontId="0" fillId="0" borderId="8" xfId="14" applyFont="1" applyBorder="1" applyAlignment="1">
      <alignment horizontal="center" vertical="center"/>
    </xf>
    <xf numFmtId="0" fontId="0" fillId="0" borderId="13" xfId="14" applyFont="1" applyBorder="1" applyAlignment="1">
      <alignment horizontal="center" vertical="center" shrinkToFit="1"/>
    </xf>
    <xf numFmtId="177" fontId="0" fillId="0" borderId="6" xfId="6" applyNumberFormat="1" applyFont="1" applyBorder="1" applyAlignment="1">
      <alignment vertical="center"/>
    </xf>
    <xf numFmtId="177" fontId="0" fillId="0" borderId="2" xfId="6" applyNumberFormat="1" applyFont="1" applyBorder="1" applyAlignment="1">
      <alignment vertical="center"/>
    </xf>
    <xf numFmtId="0" fontId="17" fillId="0" borderId="4" xfId="14" applyFont="1" applyBorder="1" applyAlignment="1">
      <alignment horizontal="center" vertical="center"/>
    </xf>
    <xf numFmtId="0" fontId="0" fillId="0" borderId="0" xfId="14" applyFont="1" applyAlignment="1">
      <alignment horizontal="centerContinuous" vertical="center"/>
    </xf>
    <xf numFmtId="0" fontId="0" fillId="0" borderId="9" xfId="14" applyFont="1" applyBorder="1" applyAlignment="1">
      <alignment horizontal="centerContinuous" vertical="center"/>
    </xf>
    <xf numFmtId="0" fontId="0" fillId="0" borderId="4" xfId="14" applyFont="1" applyBorder="1" applyAlignment="1">
      <alignment horizontal="centerContinuous" vertical="center"/>
    </xf>
    <xf numFmtId="0" fontId="0" fillId="0" borderId="10" xfId="14" applyFont="1" applyBorder="1" applyAlignment="1">
      <alignment horizontal="centerContinuous" vertical="center"/>
    </xf>
    <xf numFmtId="0" fontId="0" fillId="0" borderId="8" xfId="14" applyFont="1" applyBorder="1" applyAlignment="1">
      <alignment horizontal="centerContinuous" vertical="center"/>
    </xf>
    <xf numFmtId="0" fontId="0" fillId="0" borderId="10" xfId="14" applyFont="1" applyBorder="1" applyAlignment="1">
      <alignment vertical="center"/>
    </xf>
    <xf numFmtId="0" fontId="6" fillId="0" borderId="0" xfId="0" applyFont="1" applyAlignment="1">
      <alignment horizontal="center" vertical="center"/>
    </xf>
    <xf numFmtId="0" fontId="2" fillId="0" borderId="5" xfId="14" applyBorder="1" applyAlignment="1">
      <alignment horizontal="center" vertical="center"/>
    </xf>
    <xf numFmtId="0" fontId="2" fillId="0" borderId="8" xfId="14" applyBorder="1" applyAlignment="1">
      <alignment horizontal="distributed" vertical="center"/>
    </xf>
    <xf numFmtId="177" fontId="2" fillId="0" borderId="9" xfId="14" applyNumberFormat="1" applyBorder="1" applyAlignment="1">
      <alignment vertical="center"/>
    </xf>
    <xf numFmtId="177" fontId="2" fillId="0" borderId="8" xfId="14" applyNumberFormat="1" applyBorder="1" applyAlignment="1">
      <alignment vertical="center"/>
    </xf>
    <xf numFmtId="0" fontId="2" fillId="0" borderId="8" xfId="14" applyBorder="1" applyAlignment="1">
      <alignment vertical="center"/>
    </xf>
    <xf numFmtId="0" fontId="12" fillId="0" borderId="0" xfId="0" applyFont="1" applyAlignment="1">
      <alignment horizontal="right" vertical="center"/>
    </xf>
    <xf numFmtId="0" fontId="6" fillId="2" borderId="0" xfId="0" applyFont="1" applyFill="1" applyAlignment="1">
      <alignment horizontal="left" vertical="center" wrapText="1"/>
    </xf>
    <xf numFmtId="0" fontId="6" fillId="2" borderId="0" xfId="0" applyFont="1" applyFill="1" applyAlignment="1">
      <alignment horizontal="center" vertical="center" wrapText="1"/>
    </xf>
    <xf numFmtId="0" fontId="6" fillId="0" borderId="0" xfId="0" applyFont="1" applyAlignment="1">
      <alignment horizontal="left" vertical="center"/>
    </xf>
    <xf numFmtId="0" fontId="6" fillId="0" borderId="0" xfId="0" applyFont="1" applyAlignment="1">
      <alignment horizontal="center" vertical="top"/>
    </xf>
    <xf numFmtId="0" fontId="7" fillId="2" borderId="9" xfId="0" applyFont="1" applyFill="1" applyBorder="1" applyAlignment="1">
      <alignment horizontal="center" vertical="center" wrapText="1"/>
    </xf>
    <xf numFmtId="0" fontId="7" fillId="2" borderId="0" xfId="0" applyFont="1" applyFill="1" applyAlignment="1">
      <alignment horizontal="center" vertical="center" wrapText="1"/>
    </xf>
    <xf numFmtId="0" fontId="6" fillId="2" borderId="7" xfId="0" applyFont="1" applyFill="1" applyBorder="1" applyAlignment="1">
      <alignment horizontal="left" vertical="center" wrapText="1"/>
    </xf>
    <xf numFmtId="0" fontId="15" fillId="2" borderId="6" xfId="0" applyFont="1" applyFill="1" applyBorder="1" applyAlignment="1">
      <alignment horizontal="left" vertical="center" wrapText="1"/>
    </xf>
    <xf numFmtId="0" fontId="7" fillId="2" borderId="0" xfId="0" applyFont="1" applyFill="1" applyAlignment="1">
      <alignment horizontal="left" vertical="center" wrapText="1"/>
    </xf>
    <xf numFmtId="0" fontId="4" fillId="2" borderId="7" xfId="5" applyFill="1" applyBorder="1" applyAlignment="1">
      <alignment horizontal="left" vertical="center"/>
    </xf>
    <xf numFmtId="0" fontId="15" fillId="2" borderId="6" xfId="0" applyFont="1" applyFill="1" applyBorder="1" applyAlignment="1">
      <alignment vertical="center" wrapText="1"/>
    </xf>
    <xf numFmtId="0" fontId="4" fillId="2" borderId="5" xfId="5" applyFill="1" applyBorder="1" applyAlignment="1">
      <alignment horizontal="left" vertical="center"/>
    </xf>
    <xf numFmtId="0" fontId="15" fillId="2" borderId="8" xfId="0" applyFont="1" applyFill="1" applyBorder="1" applyAlignment="1">
      <alignment vertical="center" wrapText="1"/>
    </xf>
    <xf numFmtId="0" fontId="0" fillId="0" borderId="0" xfId="15" applyFont="1" applyAlignment="1">
      <alignment vertical="center"/>
    </xf>
    <xf numFmtId="0" fontId="2" fillId="0" borderId="0" xfId="15" applyAlignment="1">
      <alignment vertical="center"/>
    </xf>
    <xf numFmtId="0" fontId="0" fillId="0" borderId="0" xfId="15" applyFont="1" applyAlignment="1">
      <alignment horizontal="centerContinuous" vertical="center"/>
    </xf>
    <xf numFmtId="0" fontId="0" fillId="0" borderId="9" xfId="15" applyFont="1" applyBorder="1" applyAlignment="1">
      <alignment horizontal="centerContinuous" vertical="center"/>
    </xf>
    <xf numFmtId="0" fontId="0" fillId="0" borderId="4" xfId="15" applyFont="1" applyBorder="1" applyAlignment="1">
      <alignment horizontal="centerContinuous" vertical="center"/>
    </xf>
    <xf numFmtId="0" fontId="0" fillId="0" borderId="10" xfId="15" applyFont="1" applyBorder="1" applyAlignment="1">
      <alignment horizontal="centerContinuous" vertical="center"/>
    </xf>
    <xf numFmtId="0" fontId="0" fillId="0" borderId="8" xfId="15" applyFont="1" applyBorder="1" applyAlignment="1">
      <alignment horizontal="centerContinuous" vertical="center"/>
    </xf>
    <xf numFmtId="177" fontId="0" fillId="0" borderId="8" xfId="8" applyNumberFormat="1" applyFont="1" applyBorder="1" applyAlignment="1">
      <alignment vertical="center"/>
    </xf>
    <xf numFmtId="56" fontId="0" fillId="0" borderId="10" xfId="15" applyNumberFormat="1" applyFont="1" applyBorder="1" applyAlignment="1">
      <alignment vertical="center"/>
    </xf>
    <xf numFmtId="0" fontId="0" fillId="0" borderId="8" xfId="15" applyFont="1" applyBorder="1" applyAlignment="1">
      <alignment vertical="center"/>
    </xf>
    <xf numFmtId="177" fontId="0" fillId="0" borderId="8" xfId="15" applyNumberFormat="1" applyFont="1" applyBorder="1" applyAlignment="1">
      <alignment vertical="center"/>
    </xf>
    <xf numFmtId="0" fontId="14" fillId="0" borderId="8" xfId="15" applyFont="1" applyBorder="1" applyAlignment="1">
      <alignment vertical="center"/>
    </xf>
    <xf numFmtId="0" fontId="2" fillId="0" borderId="22" xfId="14" applyBorder="1" applyAlignment="1">
      <alignment horizontal="center" vertical="center" shrinkToFit="1"/>
    </xf>
    <xf numFmtId="0" fontId="2" fillId="0" borderId="4" xfId="14" applyBorder="1" applyAlignment="1">
      <alignment horizontal="center" vertical="center" shrinkToFit="1"/>
    </xf>
    <xf numFmtId="0" fontId="0" fillId="0" borderId="5" xfId="14" applyFont="1" applyBorder="1" applyAlignment="1">
      <alignment horizontal="distributed" vertical="center"/>
    </xf>
    <xf numFmtId="0" fontId="0" fillId="0" borderId="23" xfId="14" applyFont="1" applyBorder="1" applyAlignment="1">
      <alignment horizontal="distributed" vertical="center"/>
    </xf>
    <xf numFmtId="0" fontId="2" fillId="0" borderId="9" xfId="14" applyBorder="1" applyAlignment="1">
      <alignment horizontal="center" vertical="center" shrinkToFit="1"/>
    </xf>
    <xf numFmtId="0" fontId="0" fillId="0" borderId="3" xfId="14" applyFont="1" applyBorder="1" applyAlignment="1">
      <alignment horizontal="distributed" vertical="center"/>
    </xf>
    <xf numFmtId="0" fontId="0" fillId="0" borderId="0" xfId="14" applyFont="1" applyAlignment="1">
      <alignment horizontal="distributed" vertical="center"/>
    </xf>
    <xf numFmtId="0" fontId="2" fillId="0" borderId="0" xfId="14" applyAlignment="1">
      <alignment horizontal="right" vertical="center" shrinkToFit="1"/>
    </xf>
    <xf numFmtId="177" fontId="2" fillId="0" borderId="24" xfId="14" applyNumberFormat="1" applyBorder="1" applyAlignment="1">
      <alignment vertical="center"/>
    </xf>
    <xf numFmtId="0" fontId="8" fillId="0" borderId="0" xfId="0" applyFont="1" applyAlignment="1">
      <alignment vertical="center"/>
    </xf>
    <xf numFmtId="0" fontId="6" fillId="0" borderId="0" xfId="0" applyFont="1"/>
    <xf numFmtId="0" fontId="20" fillId="0" borderId="0" xfId="0" applyFont="1"/>
    <xf numFmtId="56" fontId="0" fillId="0" borderId="8" xfId="15" applyNumberFormat="1" applyFont="1" applyBorder="1" applyAlignment="1">
      <alignment vertical="center"/>
    </xf>
    <xf numFmtId="0" fontId="0" fillId="0" borderId="4" xfId="15" applyFont="1" applyBorder="1" applyAlignment="1">
      <alignment horizontal="center" vertical="center"/>
    </xf>
    <xf numFmtId="0" fontId="7" fillId="2" borderId="11" xfId="0" applyFont="1" applyFill="1" applyBorder="1" applyAlignment="1">
      <alignment horizontal="left" vertical="center" wrapText="1"/>
    </xf>
    <xf numFmtId="0" fontId="4" fillId="2" borderId="0" xfId="5" applyFill="1" applyBorder="1" applyAlignment="1">
      <alignment horizontal="left" vertical="center"/>
    </xf>
    <xf numFmtId="0" fontId="15" fillId="2" borderId="0" xfId="0" applyFont="1" applyFill="1" applyAlignment="1">
      <alignment horizontal="center" vertical="center" wrapText="1"/>
    </xf>
    <xf numFmtId="0" fontId="6" fillId="2" borderId="9" xfId="0" applyFont="1" applyFill="1" applyBorder="1" applyAlignment="1">
      <alignment horizontal="left" vertical="center" wrapText="1"/>
    </xf>
    <xf numFmtId="0" fontId="7" fillId="0" borderId="19" xfId="10" applyFont="1" applyBorder="1" applyAlignment="1">
      <alignment horizontal="left" vertical="center"/>
    </xf>
    <xf numFmtId="0" fontId="15" fillId="0" borderId="13" xfId="10" applyFont="1" applyBorder="1" applyAlignment="1">
      <alignment vertical="center" wrapText="1"/>
    </xf>
    <xf numFmtId="0" fontId="4" fillId="0" borderId="7" xfId="5" applyFill="1" applyBorder="1" applyAlignment="1">
      <alignment horizontal="left" vertical="center"/>
    </xf>
    <xf numFmtId="0" fontId="7" fillId="0" borderId="0" xfId="10" applyFont="1" applyAlignment="1">
      <alignment horizontal="left" vertical="center" wrapText="1"/>
    </xf>
    <xf numFmtId="0" fontId="7" fillId="0" borderId="9" xfId="10" applyFont="1" applyBorder="1" applyAlignment="1">
      <alignment horizontal="center" vertical="center" wrapText="1"/>
    </xf>
    <xf numFmtId="0" fontId="15" fillId="0" borderId="6" xfId="10" applyFont="1" applyBorder="1" applyAlignment="1">
      <alignment vertical="center" wrapText="1"/>
    </xf>
    <xf numFmtId="177" fontId="0" fillId="0" borderId="27" xfId="8" applyNumberFormat="1" applyFont="1" applyBorder="1" applyAlignment="1">
      <alignment vertical="center"/>
    </xf>
    <xf numFmtId="177" fontId="0" fillId="0" borderId="28" xfId="8" applyNumberFormat="1" applyFont="1" applyBorder="1" applyAlignment="1">
      <alignment vertical="center"/>
    </xf>
    <xf numFmtId="177" fontId="0" fillId="0" borderId="20" xfId="8" applyNumberFormat="1" applyFont="1" applyBorder="1" applyAlignment="1">
      <alignment vertical="center"/>
    </xf>
    <xf numFmtId="177" fontId="0" fillId="0" borderId="29" xfId="8" applyNumberFormat="1" applyFont="1" applyBorder="1" applyAlignment="1">
      <alignment vertical="center"/>
    </xf>
    <xf numFmtId="177" fontId="0" fillId="0" borderId="30" xfId="8" applyNumberFormat="1" applyFont="1" applyBorder="1" applyAlignment="1">
      <alignment vertical="center"/>
    </xf>
    <xf numFmtId="177" fontId="0" fillId="0" borderId="4" xfId="8" applyNumberFormat="1" applyFont="1" applyBorder="1" applyAlignment="1">
      <alignment vertical="center"/>
    </xf>
    <xf numFmtId="177" fontId="0" fillId="0" borderId="9" xfId="8" applyNumberFormat="1" applyFont="1" applyBorder="1" applyAlignment="1">
      <alignment vertical="center"/>
    </xf>
    <xf numFmtId="177" fontId="0" fillId="0" borderId="21" xfId="8" applyNumberFormat="1" applyFont="1" applyBorder="1" applyAlignment="1">
      <alignment vertical="center"/>
    </xf>
    <xf numFmtId="177" fontId="0" fillId="0" borderId="10" xfId="8" applyNumberFormat="1" applyFont="1" applyBorder="1" applyAlignment="1">
      <alignment vertical="center"/>
    </xf>
    <xf numFmtId="177" fontId="0" fillId="0" borderId="0" xfId="8" applyNumberFormat="1" applyFont="1" applyBorder="1" applyAlignment="1">
      <alignment vertical="center"/>
    </xf>
    <xf numFmtId="0" fontId="30" fillId="2" borderId="9" xfId="0" applyFont="1" applyFill="1" applyBorder="1" applyAlignment="1">
      <alignment horizontal="left" vertical="center" wrapText="1"/>
    </xf>
    <xf numFmtId="0" fontId="6" fillId="0" borderId="0" xfId="0" applyFont="1" applyAlignment="1">
      <alignment vertical="top"/>
    </xf>
    <xf numFmtId="0" fontId="30" fillId="2" borderId="9" xfId="0" applyFont="1" applyFill="1" applyBorder="1" applyAlignment="1">
      <alignment vertical="center" wrapText="1"/>
    </xf>
    <xf numFmtId="0" fontId="30" fillId="2" borderId="0" xfId="0" applyFont="1" applyFill="1" applyAlignment="1">
      <alignment horizontal="left" vertical="center" wrapText="1"/>
    </xf>
    <xf numFmtId="0" fontId="30" fillId="2" borderId="6" xfId="0" applyFont="1" applyFill="1" applyBorder="1" applyAlignment="1">
      <alignment vertical="center" wrapText="1"/>
    </xf>
    <xf numFmtId="0" fontId="30" fillId="2" borderId="13" xfId="0" applyFont="1" applyFill="1" applyBorder="1" applyAlignment="1">
      <alignment vertical="center" wrapText="1"/>
    </xf>
    <xf numFmtId="0" fontId="31" fillId="2" borderId="9" xfId="5" applyFont="1" applyFill="1" applyBorder="1" applyAlignment="1">
      <alignment horizontal="left" vertical="center"/>
    </xf>
    <xf numFmtId="0" fontId="31" fillId="2" borderId="7" xfId="5" applyFont="1" applyFill="1" applyBorder="1" applyAlignment="1">
      <alignment horizontal="left" vertical="center"/>
    </xf>
    <xf numFmtId="0" fontId="30" fillId="0" borderId="0" xfId="0" applyFont="1"/>
    <xf numFmtId="176" fontId="13" fillId="0" borderId="0" xfId="0" applyNumberFormat="1" applyFont="1" applyAlignment="1">
      <alignment horizontal="left" vertical="center"/>
    </xf>
    <xf numFmtId="0" fontId="0" fillId="0" borderId="0" xfId="0" applyAlignment="1">
      <alignment horizontal="center"/>
    </xf>
    <xf numFmtId="0" fontId="32" fillId="2" borderId="6" xfId="0" applyFont="1" applyFill="1" applyBorder="1" applyAlignment="1">
      <alignment horizontal="left" vertical="center" wrapText="1"/>
    </xf>
    <xf numFmtId="0" fontId="7" fillId="2" borderId="19" xfId="0" applyFont="1" applyFill="1" applyBorder="1" applyAlignment="1">
      <alignment horizontal="center" vertical="center" wrapText="1"/>
    </xf>
    <xf numFmtId="0" fontId="21" fillId="0" borderId="0" xfId="14" applyFont="1" applyAlignment="1">
      <alignment horizontal="center" vertical="center"/>
    </xf>
    <xf numFmtId="0" fontId="2" fillId="0" borderId="0" xfId="14" applyAlignment="1">
      <alignment horizontal="right" vertical="center"/>
    </xf>
    <xf numFmtId="0" fontId="0" fillId="0" borderId="11" xfId="0" applyBorder="1" applyAlignment="1">
      <alignment vertical="center"/>
    </xf>
    <xf numFmtId="49" fontId="8" fillId="0" borderId="3" xfId="0" applyNumberFormat="1" applyFont="1" applyBorder="1" applyAlignment="1">
      <alignment horizontal="center" vertical="center"/>
    </xf>
    <xf numFmtId="0" fontId="2" fillId="0" borderId="11" xfId="14" applyBorder="1" applyAlignment="1">
      <alignment vertical="center"/>
    </xf>
    <xf numFmtId="0" fontId="18" fillId="0" borderId="0" xfId="14" applyFont="1" applyAlignment="1">
      <alignment vertical="center"/>
    </xf>
    <xf numFmtId="0" fontId="18" fillId="0" borderId="0" xfId="15" applyFont="1" applyAlignment="1">
      <alignment vertical="center"/>
    </xf>
    <xf numFmtId="0" fontId="18" fillId="0" borderId="0" xfId="0" applyFont="1"/>
    <xf numFmtId="0" fontId="18" fillId="0" borderId="0" xfId="0" applyFont="1" applyAlignment="1">
      <alignment vertical="center"/>
    </xf>
    <xf numFmtId="0" fontId="14" fillId="0" borderId="0" xfId="0" applyFont="1" applyAlignment="1">
      <alignment vertical="center"/>
    </xf>
    <xf numFmtId="49" fontId="14" fillId="0" borderId="3" xfId="0" applyNumberFormat="1" applyFont="1" applyBorder="1" applyAlignment="1">
      <alignment horizontal="center" vertical="center"/>
    </xf>
    <xf numFmtId="49" fontId="14" fillId="0" borderId="35" xfId="0" applyNumberFormat="1" applyFont="1" applyBorder="1" applyAlignment="1">
      <alignment horizontal="center" vertical="center" wrapText="1"/>
    </xf>
    <xf numFmtId="38" fontId="14" fillId="0" borderId="36" xfId="6" applyFont="1" applyBorder="1" applyAlignment="1">
      <alignment horizontal="center" vertical="center" wrapText="1"/>
    </xf>
    <xf numFmtId="0" fontId="14" fillId="0" borderId="2" xfId="0" applyFont="1" applyBorder="1" applyAlignment="1">
      <alignment horizontal="center" vertical="center" wrapText="1"/>
    </xf>
    <xf numFmtId="0" fontId="14" fillId="0" borderId="9" xfId="0" applyFont="1" applyBorder="1" applyAlignment="1">
      <alignment horizontal="center" vertical="center" wrapText="1"/>
    </xf>
    <xf numFmtId="177" fontId="8" fillId="0" borderId="37" xfId="6" applyNumberFormat="1" applyFont="1" applyBorder="1" applyAlignment="1">
      <alignment vertical="center"/>
    </xf>
    <xf numFmtId="177" fontId="8" fillId="0" borderId="2" xfId="6" applyNumberFormat="1" applyFont="1" applyBorder="1" applyAlignment="1">
      <alignment vertical="center"/>
    </xf>
    <xf numFmtId="177" fontId="8" fillId="0" borderId="9" xfId="6" applyNumberFormat="1" applyFont="1" applyBorder="1" applyAlignment="1">
      <alignment vertical="center"/>
    </xf>
    <xf numFmtId="177" fontId="8" fillId="0" borderId="38" xfId="6" applyNumberFormat="1" applyFont="1" applyBorder="1" applyAlignment="1">
      <alignment vertical="center"/>
    </xf>
    <xf numFmtId="177" fontId="8" fillId="0" borderId="39" xfId="6" applyNumberFormat="1" applyFont="1" applyBorder="1" applyAlignment="1">
      <alignment vertical="center"/>
    </xf>
    <xf numFmtId="0" fontId="12" fillId="0" borderId="33" xfId="0" applyFont="1" applyBorder="1" applyAlignment="1">
      <alignment horizontal="center" vertical="center"/>
    </xf>
    <xf numFmtId="176" fontId="13" fillId="0" borderId="15" xfId="0" applyNumberFormat="1" applyFont="1" applyBorder="1" applyAlignment="1">
      <alignment horizontal="left" vertical="center"/>
    </xf>
    <xf numFmtId="0" fontId="12" fillId="0" borderId="40" xfId="0" applyFont="1" applyBorder="1" applyAlignment="1">
      <alignment horizontal="center" vertical="center"/>
    </xf>
    <xf numFmtId="176" fontId="13" fillId="0" borderId="41" xfId="0" applyNumberFormat="1" applyFont="1" applyBorder="1" applyAlignment="1">
      <alignment horizontal="left" vertical="center"/>
    </xf>
    <xf numFmtId="182" fontId="8" fillId="0" borderId="9" xfId="0" applyNumberFormat="1" applyFont="1" applyBorder="1" applyAlignment="1">
      <alignment horizontal="right" vertical="center"/>
    </xf>
    <xf numFmtId="182" fontId="8" fillId="0" borderId="11" xfId="0" applyNumberFormat="1" applyFont="1" applyBorder="1" applyAlignment="1">
      <alignment horizontal="right" vertical="center"/>
    </xf>
    <xf numFmtId="182" fontId="8" fillId="0" borderId="10" xfId="0" applyNumberFormat="1" applyFont="1" applyBorder="1" applyAlignment="1">
      <alignment horizontal="right" vertical="center"/>
    </xf>
    <xf numFmtId="49" fontId="8" fillId="0" borderId="42" xfId="0" applyNumberFormat="1" applyFont="1" applyBorder="1" applyAlignment="1">
      <alignment horizontal="center" vertical="center"/>
    </xf>
    <xf numFmtId="0" fontId="0" fillId="0" borderId="20" xfId="14" applyFont="1" applyBorder="1" applyAlignment="1">
      <alignment horizontal="center" vertical="center"/>
    </xf>
    <xf numFmtId="0" fontId="0" fillId="0" borderId="43" xfId="14" applyFont="1" applyBorder="1" applyAlignment="1">
      <alignment horizontal="center" vertical="center"/>
    </xf>
    <xf numFmtId="0" fontId="0" fillId="0" borderId="21" xfId="14" applyFont="1" applyBorder="1" applyAlignment="1">
      <alignment horizontal="center" vertical="center"/>
    </xf>
    <xf numFmtId="0" fontId="0" fillId="0" borderId="9" xfId="14" applyFont="1" applyBorder="1" applyAlignment="1">
      <alignment horizontal="center"/>
    </xf>
    <xf numFmtId="177" fontId="0" fillId="0" borderId="4" xfId="6" applyNumberFormat="1" applyFont="1" applyBorder="1" applyAlignment="1">
      <alignment horizontal="right"/>
    </xf>
    <xf numFmtId="0" fontId="15" fillId="0" borderId="16" xfId="14" applyFont="1" applyBorder="1" applyAlignment="1">
      <alignment horizontal="center" vertical="center" wrapText="1"/>
    </xf>
    <xf numFmtId="0" fontId="15" fillId="0" borderId="21" xfId="14" applyFont="1" applyBorder="1" applyAlignment="1">
      <alignment horizontal="center" vertical="center" wrapText="1"/>
    </xf>
    <xf numFmtId="0" fontId="18" fillId="0" borderId="0" xfId="14" applyFont="1" applyAlignment="1">
      <alignment horizontal="center"/>
    </xf>
    <xf numFmtId="0" fontId="0" fillId="0" borderId="0" xfId="14" applyFont="1" applyAlignment="1">
      <alignment horizontal="center"/>
    </xf>
    <xf numFmtId="0" fontId="0" fillId="0" borderId="8" xfId="14" applyFont="1" applyBorder="1" applyAlignment="1">
      <alignment horizontal="center"/>
    </xf>
    <xf numFmtId="177" fontId="0" fillId="0" borderId="8" xfId="6" applyNumberFormat="1" applyFont="1" applyBorder="1" applyAlignment="1">
      <alignment horizontal="center"/>
    </xf>
    <xf numFmtId="0" fontId="0" fillId="0" borderId="10" xfId="14" applyFont="1" applyBorder="1" applyAlignment="1">
      <alignment horizontal="center"/>
    </xf>
    <xf numFmtId="0" fontId="0" fillId="0" borderId="44" xfId="14" applyFont="1" applyBorder="1" applyAlignment="1">
      <alignment horizontal="center"/>
    </xf>
    <xf numFmtId="177" fontId="0" fillId="0" borderId="0" xfId="6" applyNumberFormat="1" applyFont="1" applyBorder="1" applyAlignment="1">
      <alignment horizontal="center"/>
    </xf>
    <xf numFmtId="0" fontId="35" fillId="0" borderId="0" xfId="14" applyFont="1" applyAlignment="1">
      <alignment horizontal="center"/>
    </xf>
    <xf numFmtId="0" fontId="35" fillId="0" borderId="0" xfId="0" applyFont="1" applyAlignment="1">
      <alignment horizontal="center"/>
    </xf>
    <xf numFmtId="0" fontId="22" fillId="0" borderId="0" xfId="14" applyFont="1" applyAlignment="1">
      <alignment horizontal="center"/>
    </xf>
    <xf numFmtId="0" fontId="23" fillId="0" borderId="0" xfId="14" applyFont="1" applyAlignment="1">
      <alignment horizontal="center"/>
    </xf>
    <xf numFmtId="176" fontId="0" fillId="0" borderId="0" xfId="14" applyNumberFormat="1" applyFont="1" applyAlignment="1">
      <alignment horizontal="center" vertical="center"/>
    </xf>
    <xf numFmtId="0" fontId="2" fillId="0" borderId="0" xfId="14" applyAlignment="1">
      <alignment horizontal="left"/>
    </xf>
    <xf numFmtId="177" fontId="0" fillId="0" borderId="8" xfId="6" applyNumberFormat="1" applyFont="1" applyBorder="1" applyAlignment="1">
      <alignment horizontal="right"/>
    </xf>
    <xf numFmtId="177" fontId="0" fillId="0" borderId="9" xfId="6" applyNumberFormat="1" applyFont="1" applyBorder="1" applyAlignment="1">
      <alignment horizontal="right"/>
    </xf>
    <xf numFmtId="177" fontId="0" fillId="0" borderId="10" xfId="14" applyNumberFormat="1" applyFont="1" applyBorder="1" applyAlignment="1">
      <alignment horizontal="right" vertical="center"/>
    </xf>
    <xf numFmtId="177" fontId="0" fillId="0" borderId="9" xfId="14" applyNumberFormat="1" applyFont="1" applyBorder="1" applyAlignment="1">
      <alignment horizontal="right" vertical="center"/>
    </xf>
    <xf numFmtId="177" fontId="0" fillId="0" borderId="4" xfId="14" applyNumberFormat="1" applyFont="1" applyBorder="1" applyAlignment="1">
      <alignment horizontal="right"/>
    </xf>
    <xf numFmtId="0" fontId="0" fillId="0" borderId="0" xfId="0" applyAlignment="1">
      <alignment horizontal="left"/>
    </xf>
    <xf numFmtId="38" fontId="0" fillId="4" borderId="45" xfId="6" applyFont="1" applyFill="1" applyBorder="1" applyAlignment="1">
      <alignment horizontal="center" vertical="center" wrapText="1"/>
    </xf>
    <xf numFmtId="180" fontId="0" fillId="0" borderId="45" xfId="6" applyNumberFormat="1" applyFont="1" applyBorder="1" applyAlignment="1">
      <alignment horizontal="right" vertical="center" wrapText="1"/>
    </xf>
    <xf numFmtId="0" fontId="36" fillId="2" borderId="7" xfId="5" applyFont="1" applyFill="1" applyBorder="1" applyAlignment="1">
      <alignment horizontal="left" vertical="center"/>
    </xf>
    <xf numFmtId="0" fontId="37" fillId="2" borderId="0" xfId="0" applyFont="1" applyFill="1" applyAlignment="1">
      <alignment horizontal="left" vertical="center" wrapText="1"/>
    </xf>
    <xf numFmtId="0" fontId="37" fillId="2" borderId="9" xfId="0" applyFont="1" applyFill="1" applyBorder="1" applyAlignment="1">
      <alignment horizontal="center" vertical="center" wrapText="1"/>
    </xf>
    <xf numFmtId="0" fontId="38" fillId="2" borderId="6" xfId="0" applyFont="1" applyFill="1" applyBorder="1" applyAlignment="1">
      <alignment vertical="center" wrapText="1"/>
    </xf>
    <xf numFmtId="0" fontId="2" fillId="0" borderId="10" xfId="14" applyBorder="1" applyAlignment="1">
      <alignment horizontal="center" vertical="center"/>
    </xf>
    <xf numFmtId="0" fontId="2" fillId="0" borderId="11" xfId="14" applyBorder="1" applyAlignment="1">
      <alignment horizontal="center" vertical="center"/>
    </xf>
    <xf numFmtId="0" fontId="2" fillId="0" borderId="8" xfId="14" applyBorder="1" applyAlignment="1">
      <alignment horizontal="center" vertical="center"/>
    </xf>
    <xf numFmtId="0" fontId="2" fillId="0" borderId="2" xfId="14" applyBorder="1" applyAlignment="1">
      <alignment horizontal="center" vertical="center"/>
    </xf>
    <xf numFmtId="0" fontId="2" fillId="0" borderId="7" xfId="14" applyBorder="1" applyAlignment="1">
      <alignment vertical="center"/>
    </xf>
    <xf numFmtId="0" fontId="2" fillId="0" borderId="47" xfId="14" applyBorder="1" applyAlignment="1">
      <alignment vertical="center"/>
    </xf>
    <xf numFmtId="0" fontId="2" fillId="0" borderId="6" xfId="14" applyBorder="1" applyAlignment="1">
      <alignment vertical="center"/>
    </xf>
    <xf numFmtId="177" fontId="2" fillId="0" borderId="6" xfId="14" applyNumberFormat="1" applyBorder="1" applyAlignment="1">
      <alignment vertical="center"/>
    </xf>
    <xf numFmtId="177" fontId="2" fillId="0" borderId="2" xfId="14" applyNumberFormat="1" applyBorder="1" applyAlignment="1">
      <alignment vertical="center"/>
    </xf>
    <xf numFmtId="0" fontId="2" fillId="0" borderId="5" xfId="14" applyBorder="1" applyAlignment="1">
      <alignment vertical="center"/>
    </xf>
    <xf numFmtId="0" fontId="2" fillId="0" borderId="48" xfId="14" applyBorder="1" applyAlignment="1">
      <alignment vertical="center"/>
    </xf>
    <xf numFmtId="0" fontId="7" fillId="2" borderId="0" xfId="0" applyFont="1" applyFill="1" applyAlignment="1">
      <alignment horizontal="left" vertical="center" shrinkToFit="1"/>
    </xf>
    <xf numFmtId="0" fontId="0" fillId="2" borderId="0" xfId="0" applyFill="1" applyAlignment="1">
      <alignment horizontal="left" vertical="center"/>
    </xf>
    <xf numFmtId="0" fontId="0" fillId="2" borderId="0" xfId="0" applyFill="1" applyAlignment="1">
      <alignment vertical="center" wrapText="1"/>
    </xf>
    <xf numFmtId="0" fontId="40" fillId="0" borderId="0" xfId="0" applyFont="1" applyAlignment="1">
      <alignment vertical="center"/>
    </xf>
    <xf numFmtId="0" fontId="24" fillId="0" borderId="0" xfId="10" applyAlignment="1">
      <alignment vertical="center"/>
    </xf>
    <xf numFmtId="0" fontId="0" fillId="0" borderId="13" xfId="0" applyBorder="1" applyAlignment="1">
      <alignment vertical="center"/>
    </xf>
    <xf numFmtId="0" fontId="0" fillId="0" borderId="7" xfId="0" applyBorder="1" applyAlignment="1">
      <alignment vertical="center"/>
    </xf>
    <xf numFmtId="0" fontId="0" fillId="0" borderId="9" xfId="0" applyBorder="1" applyAlignment="1">
      <alignment horizontal="center" vertical="center"/>
    </xf>
    <xf numFmtId="0" fontId="0" fillId="0" borderId="6" xfId="0" applyBorder="1" applyAlignment="1">
      <alignment vertical="center"/>
    </xf>
    <xf numFmtId="0" fontId="0" fillId="0" borderId="0" xfId="0" applyAlignment="1">
      <alignment horizontal="center" vertical="center"/>
    </xf>
    <xf numFmtId="0" fontId="7" fillId="0" borderId="0" xfId="0" applyFont="1" applyAlignment="1">
      <alignment vertical="center"/>
    </xf>
    <xf numFmtId="177" fontId="2" fillId="5" borderId="18" xfId="14" applyNumberFormat="1" applyFill="1" applyBorder="1" applyAlignment="1">
      <alignment vertical="center"/>
    </xf>
    <xf numFmtId="177" fontId="2" fillId="5" borderId="49" xfId="8" applyNumberFormat="1" applyFont="1" applyFill="1" applyBorder="1" applyAlignment="1">
      <alignment vertical="center"/>
    </xf>
    <xf numFmtId="0" fontId="15" fillId="2" borderId="13" xfId="0" applyFont="1" applyFill="1" applyBorder="1" applyAlignment="1">
      <alignment horizontal="left" vertical="center" wrapText="1"/>
    </xf>
    <xf numFmtId="0" fontId="0" fillId="0" borderId="5" xfId="0" applyBorder="1" applyAlignment="1">
      <alignment vertical="center"/>
    </xf>
    <xf numFmtId="0" fontId="7" fillId="0" borderId="11" xfId="0" applyFont="1" applyBorder="1" applyAlignment="1">
      <alignment vertical="center"/>
    </xf>
    <xf numFmtId="0" fontId="15" fillId="0" borderId="10" xfId="10" applyFont="1" applyBorder="1" applyAlignment="1">
      <alignment horizontal="left" vertical="center" wrapText="1"/>
    </xf>
    <xf numFmtId="0" fontId="30" fillId="2" borderId="9" xfId="0" applyFont="1" applyFill="1" applyBorder="1" applyAlignment="1">
      <alignment horizontal="left" vertical="center" shrinkToFit="1"/>
    </xf>
    <xf numFmtId="0" fontId="0" fillId="0" borderId="4" xfId="14" applyFont="1" applyBorder="1" applyAlignment="1">
      <alignment horizontal="center" vertical="center" wrapText="1" shrinkToFit="1"/>
    </xf>
    <xf numFmtId="0" fontId="0" fillId="0" borderId="0" xfId="16" applyFont="1">
      <alignment vertical="center"/>
    </xf>
    <xf numFmtId="0" fontId="0" fillId="0" borderId="0" xfId="16" applyFont="1" applyAlignment="1">
      <alignment horizontal="right" vertical="center"/>
    </xf>
    <xf numFmtId="0" fontId="0" fillId="0" borderId="0" xfId="16" applyFont="1" applyAlignment="1">
      <alignment horizontal="center" vertical="center"/>
    </xf>
    <xf numFmtId="0" fontId="0" fillId="0" borderId="0" xfId="0" applyAlignment="1">
      <alignment horizontal="right"/>
    </xf>
    <xf numFmtId="0" fontId="0" fillId="0" borderId="12" xfId="0" applyBorder="1" applyAlignment="1">
      <alignment horizontal="left"/>
    </xf>
    <xf numFmtId="0" fontId="0" fillId="0" borderId="19" xfId="0" applyBorder="1"/>
    <xf numFmtId="0" fontId="0" fillId="0" borderId="13" xfId="0" applyBorder="1"/>
    <xf numFmtId="0" fontId="16" fillId="0" borderId="0" xfId="16" applyFont="1">
      <alignment vertical="center"/>
    </xf>
    <xf numFmtId="0" fontId="0" fillId="0" borderId="7" xfId="0" applyBorder="1"/>
    <xf numFmtId="0" fontId="0" fillId="0" borderId="6" xfId="0" applyBorder="1"/>
    <xf numFmtId="176" fontId="0" fillId="0" borderId="24" xfId="0" applyNumberFormat="1" applyBorder="1" applyAlignment="1">
      <alignment horizontal="center" shrinkToFit="1"/>
    </xf>
    <xf numFmtId="179" fontId="0" fillId="0" borderId="24" xfId="0" applyNumberFormat="1" applyBorder="1" applyAlignment="1">
      <alignment horizontal="center" shrinkToFit="1"/>
    </xf>
    <xf numFmtId="178" fontId="0" fillId="0" borderId="24" xfId="0" applyNumberFormat="1" applyBorder="1" applyAlignment="1">
      <alignment horizontal="center" shrinkToFit="1"/>
    </xf>
    <xf numFmtId="0" fontId="7" fillId="0" borderId="25" xfId="16" applyFont="1" applyBorder="1" applyAlignment="1">
      <alignment horizontal="center" vertical="top"/>
    </xf>
    <xf numFmtId="176" fontId="0" fillId="3" borderId="24" xfId="0" applyNumberFormat="1" applyFill="1" applyBorder="1"/>
    <xf numFmtId="178" fontId="0" fillId="0" borderId="24" xfId="0" applyNumberFormat="1" applyBorder="1"/>
    <xf numFmtId="0" fontId="18" fillId="0" borderId="0" xfId="16" applyFont="1" applyAlignment="1">
      <alignment horizontal="center" vertical="center"/>
    </xf>
    <xf numFmtId="176" fontId="0" fillId="0" borderId="7" xfId="0" applyNumberFormat="1" applyBorder="1"/>
    <xf numFmtId="179" fontId="0" fillId="0" borderId="0" xfId="0" applyNumberFormat="1"/>
    <xf numFmtId="178" fontId="0" fillId="0" borderId="0" xfId="0" applyNumberFormat="1"/>
    <xf numFmtId="0" fontId="0" fillId="0" borderId="0" xfId="16" applyFont="1" applyAlignment="1">
      <alignment horizontal="left" vertical="center" wrapText="1"/>
    </xf>
    <xf numFmtId="178" fontId="0" fillId="3" borderId="24" xfId="0" applyNumberFormat="1" applyFill="1" applyBorder="1"/>
    <xf numFmtId="0" fontId="0" fillId="0" borderId="8" xfId="0" applyBorder="1"/>
    <xf numFmtId="0" fontId="0" fillId="0" borderId="26" xfId="0" applyBorder="1" applyAlignment="1">
      <alignment horizontal="left"/>
    </xf>
    <xf numFmtId="0" fontId="2" fillId="0" borderId="0" xfId="16">
      <alignment vertical="center"/>
    </xf>
    <xf numFmtId="0" fontId="0" fillId="3" borderId="24" xfId="0" applyFill="1" applyBorder="1"/>
    <xf numFmtId="0" fontId="0" fillId="0" borderId="0" xfId="16" applyFont="1" applyAlignment="1">
      <alignment horizontal="center" vertical="center" wrapText="1"/>
    </xf>
    <xf numFmtId="0" fontId="0" fillId="0" borderId="0" xfId="16" applyFont="1" applyAlignment="1">
      <alignment horizontal="left" vertical="center"/>
    </xf>
    <xf numFmtId="0" fontId="0" fillId="0" borderId="45" xfId="0" applyBorder="1" applyAlignment="1">
      <alignment horizontal="right" vertical="center" wrapText="1"/>
    </xf>
    <xf numFmtId="0" fontId="0" fillId="0" borderId="45" xfId="0" applyBorder="1" applyAlignment="1">
      <alignment horizontal="left" vertical="center" wrapText="1"/>
    </xf>
    <xf numFmtId="0" fontId="0" fillId="0" borderId="31" xfId="16" applyFont="1" applyBorder="1">
      <alignment vertical="center"/>
    </xf>
    <xf numFmtId="0" fontId="14" fillId="0" borderId="0" xfId="16" applyFont="1">
      <alignment vertical="center"/>
    </xf>
    <xf numFmtId="0" fontId="14" fillId="0" borderId="0" xfId="16" applyFont="1" applyAlignment="1">
      <alignment horizontal="right" vertical="center"/>
    </xf>
    <xf numFmtId="0" fontId="14" fillId="0" borderId="31" xfId="16" applyFont="1" applyBorder="1">
      <alignment vertical="center"/>
    </xf>
    <xf numFmtId="176" fontId="0" fillId="0" borderId="45" xfId="0" applyNumberFormat="1" applyBorder="1" applyAlignment="1">
      <alignment horizontal="right" vertical="center" wrapText="1"/>
    </xf>
    <xf numFmtId="0" fontId="15" fillId="0" borderId="0" xfId="16" applyFont="1">
      <alignment vertical="center"/>
    </xf>
    <xf numFmtId="0" fontId="15" fillId="2" borderId="0" xfId="16" applyFont="1" applyFill="1">
      <alignment vertical="center"/>
    </xf>
    <xf numFmtId="0" fontId="0" fillId="2" borderId="0" xfId="16" applyFont="1" applyFill="1">
      <alignment vertical="center"/>
    </xf>
    <xf numFmtId="0" fontId="8" fillId="0" borderId="0" xfId="16" applyFont="1" applyAlignment="1">
      <alignment horizontal="left" vertical="center"/>
    </xf>
    <xf numFmtId="0" fontId="6" fillId="0" borderId="0" xfId="16" applyFont="1" applyAlignment="1">
      <alignment horizontal="left" vertical="center"/>
    </xf>
    <xf numFmtId="0" fontId="0" fillId="0" borderId="32" xfId="16" applyFont="1" applyBorder="1">
      <alignment vertical="center"/>
    </xf>
    <xf numFmtId="0" fontId="2" fillId="0" borderId="46" xfId="16" applyBorder="1">
      <alignment vertical="center"/>
    </xf>
    <xf numFmtId="0" fontId="39" fillId="0" borderId="46" xfId="16" applyFont="1" applyBorder="1">
      <alignment vertical="center"/>
    </xf>
    <xf numFmtId="0" fontId="14" fillId="0" borderId="46" xfId="16" applyFont="1" applyBorder="1" applyAlignment="1">
      <alignment horizontal="left" vertical="center"/>
    </xf>
    <xf numFmtId="0" fontId="14" fillId="0" borderId="0" xfId="16" applyFont="1" applyAlignment="1">
      <alignment vertical="top" wrapText="1" shrinkToFit="1"/>
    </xf>
    <xf numFmtId="0" fontId="14" fillId="0" borderId="0" xfId="16" applyFont="1" applyAlignment="1">
      <alignment vertical="center" shrinkToFit="1"/>
    </xf>
    <xf numFmtId="0" fontId="14" fillId="0" borderId="0" xfId="16" applyFont="1" applyAlignment="1">
      <alignment vertical="top" shrinkToFit="1"/>
    </xf>
    <xf numFmtId="49" fontId="14" fillId="0" borderId="0" xfId="16" applyNumberFormat="1" applyFont="1" applyAlignment="1">
      <alignment horizontal="center" vertical="center" wrapText="1" shrinkToFit="1"/>
    </xf>
    <xf numFmtId="0" fontId="14" fillId="0" borderId="0" xfId="16" applyFont="1" applyAlignment="1">
      <alignment horizontal="left" vertical="center" wrapText="1" shrinkToFit="1"/>
    </xf>
    <xf numFmtId="49" fontId="14" fillId="0" borderId="0" xfId="16" applyNumberFormat="1" applyFont="1" applyAlignment="1">
      <alignment horizontal="center" vertical="center" shrinkToFit="1"/>
    </xf>
    <xf numFmtId="0" fontId="14" fillId="0" borderId="0" xfId="16" applyFont="1" applyAlignment="1">
      <alignment horizontal="left" vertical="center" shrinkToFit="1"/>
    </xf>
    <xf numFmtId="0" fontId="14" fillId="0" borderId="0" xfId="16" applyFont="1" applyAlignment="1">
      <alignment horizontal="center" vertical="center" shrinkToFit="1"/>
    </xf>
    <xf numFmtId="0" fontId="2" fillId="0" borderId="0" xfId="16" applyAlignment="1">
      <alignment horizontal="right" vertical="center"/>
    </xf>
    <xf numFmtId="0" fontId="19" fillId="0" borderId="0" xfId="16" applyFont="1">
      <alignment vertical="center"/>
    </xf>
    <xf numFmtId="0" fontId="19" fillId="0" borderId="0" xfId="16" applyFont="1" applyAlignment="1">
      <alignment horizontal="center" vertical="center"/>
    </xf>
    <xf numFmtId="0" fontId="14" fillId="0" borderId="0" xfId="16" applyFont="1" applyAlignment="1">
      <alignment vertical="center" wrapText="1" shrinkToFit="1"/>
    </xf>
    <xf numFmtId="49" fontId="0" fillId="0" borderId="0" xfId="0" applyNumberFormat="1" applyAlignment="1">
      <alignment horizontal="center" vertical="center" wrapText="1"/>
    </xf>
    <xf numFmtId="49" fontId="0" fillId="0" borderId="0" xfId="0" applyNumberFormat="1" applyAlignment="1">
      <alignment horizontal="center" vertical="center"/>
    </xf>
    <xf numFmtId="0" fontId="14" fillId="0" borderId="0" xfId="0" applyFont="1"/>
    <xf numFmtId="0" fontId="14" fillId="2" borderId="0" xfId="16" applyFont="1" applyFill="1" applyAlignment="1">
      <alignment vertical="center" wrapText="1"/>
    </xf>
    <xf numFmtId="0" fontId="14" fillId="2" borderId="0" xfId="16" applyFont="1" applyFill="1" applyAlignment="1">
      <alignment horizontal="left" vertical="center" wrapText="1"/>
    </xf>
    <xf numFmtId="0" fontId="14" fillId="2" borderId="0" xfId="16" applyFont="1" applyFill="1">
      <alignment vertical="center"/>
    </xf>
    <xf numFmtId="0" fontId="14" fillId="0" borderId="0" xfId="16" quotePrefix="1" applyFont="1" applyAlignment="1">
      <alignment horizontal="center" vertical="center"/>
    </xf>
    <xf numFmtId="0" fontId="0" fillId="0" borderId="6" xfId="14" applyFont="1" applyBorder="1" applyAlignment="1">
      <alignment vertical="center" wrapText="1"/>
    </xf>
    <xf numFmtId="0" fontId="0" fillId="0" borderId="9" xfId="14" applyFont="1" applyBorder="1" applyAlignment="1">
      <alignment vertical="center" wrapText="1"/>
    </xf>
    <xf numFmtId="177" fontId="0" fillId="0" borderId="9" xfId="14" applyNumberFormat="1" applyFont="1" applyBorder="1" applyAlignment="1">
      <alignment vertical="center"/>
    </xf>
    <xf numFmtId="0" fontId="0" fillId="0" borderId="9" xfId="14" applyFont="1" applyBorder="1" applyAlignment="1">
      <alignment vertical="center"/>
    </xf>
    <xf numFmtId="0" fontId="0" fillId="0" borderId="8" xfId="14" applyFont="1" applyBorder="1" applyAlignment="1">
      <alignment vertical="center" wrapText="1"/>
    </xf>
    <xf numFmtId="0" fontId="2" fillId="0" borderId="10" xfId="14" applyBorder="1" applyAlignment="1">
      <alignment horizontal="center"/>
    </xf>
    <xf numFmtId="31" fontId="7" fillId="0" borderId="0" xfId="0" applyNumberFormat="1" applyFont="1" applyAlignment="1">
      <alignment horizontal="right" vertical="center"/>
    </xf>
    <xf numFmtId="10" fontId="0" fillId="0" borderId="9" xfId="17" applyNumberFormat="1" applyFont="1" applyBorder="1" applyAlignment="1">
      <alignment horizontal="left" vertical="center" wrapText="1"/>
    </xf>
    <xf numFmtId="10" fontId="0" fillId="0" borderId="8" xfId="14" applyNumberFormat="1" applyFont="1" applyBorder="1" applyAlignment="1">
      <alignment horizontal="left" vertical="center"/>
    </xf>
    <xf numFmtId="0" fontId="4" fillId="0" borderId="8" xfId="5" applyBorder="1" applyAlignment="1">
      <alignment vertical="center"/>
    </xf>
    <xf numFmtId="0" fontId="0" fillId="0" borderId="4" xfId="14" applyFont="1" applyBorder="1" applyAlignment="1">
      <alignment vertical="center" wrapText="1"/>
    </xf>
    <xf numFmtId="0" fontId="4" fillId="0" borderId="4" xfId="5" applyBorder="1" applyAlignment="1">
      <alignment vertical="center"/>
    </xf>
    <xf numFmtId="176" fontId="0" fillId="0" borderId="0" xfId="0" applyNumberFormat="1"/>
    <xf numFmtId="177" fontId="0" fillId="0" borderId="0" xfId="14" applyNumberFormat="1" applyFont="1" applyAlignment="1">
      <alignment horizontal="center"/>
    </xf>
    <xf numFmtId="0" fontId="2" fillId="0" borderId="0" xfId="14" applyAlignment="1">
      <alignment horizontal="left" vertical="center"/>
    </xf>
    <xf numFmtId="0" fontId="4" fillId="0" borderId="8" xfId="5" applyBorder="1" applyAlignment="1">
      <alignment horizontal="center" vertical="center"/>
    </xf>
    <xf numFmtId="0" fontId="0" fillId="0" borderId="8" xfId="15" applyFont="1" applyBorder="1" applyAlignment="1">
      <alignment vertical="center" wrapText="1"/>
    </xf>
    <xf numFmtId="183" fontId="3" fillId="0" borderId="44" xfId="14" applyNumberFormat="1" applyFont="1" applyBorder="1" applyAlignment="1">
      <alignment horizontal="center"/>
    </xf>
    <xf numFmtId="0" fontId="4" fillId="0" borderId="9" xfId="5" applyBorder="1" applyAlignment="1">
      <alignment horizontal="center" vertical="center"/>
    </xf>
    <xf numFmtId="0" fontId="0" fillId="0" borderId="8" xfId="14" applyFont="1" applyBorder="1" applyAlignment="1">
      <alignment horizontal="right" vertical="center"/>
    </xf>
    <xf numFmtId="0" fontId="6" fillId="0" borderId="12" xfId="0" applyFont="1" applyBorder="1" applyAlignment="1">
      <alignment vertical="center"/>
    </xf>
    <xf numFmtId="0" fontId="6" fillId="0" borderId="19" xfId="0" applyFont="1" applyBorder="1" applyAlignment="1">
      <alignment vertical="center"/>
    </xf>
    <xf numFmtId="0" fontId="6" fillId="2" borderId="7" xfId="0" applyFont="1" applyFill="1" applyBorder="1" applyAlignment="1">
      <alignment horizontal="left" vertical="center" wrapText="1"/>
    </xf>
    <xf numFmtId="0" fontId="6" fillId="2" borderId="6" xfId="0" applyFont="1" applyFill="1" applyBorder="1" applyAlignment="1">
      <alignment horizontal="left" vertical="center" wrapText="1"/>
    </xf>
    <xf numFmtId="0" fontId="18" fillId="2" borderId="0" xfId="0" applyFont="1" applyFill="1" applyAlignment="1">
      <alignment horizontal="center" vertical="center"/>
    </xf>
    <xf numFmtId="0" fontId="7" fillId="2" borderId="3" xfId="0" applyFont="1" applyFill="1" applyBorder="1" applyAlignment="1">
      <alignment horizontal="center" vertical="center" shrinkToFit="1"/>
    </xf>
    <xf numFmtId="0" fontId="7" fillId="2" borderId="4" xfId="0" applyFont="1" applyFill="1" applyBorder="1" applyAlignment="1">
      <alignment horizontal="center" vertical="center" shrinkToFit="1"/>
    </xf>
    <xf numFmtId="0" fontId="6" fillId="2" borderId="12" xfId="0" applyFont="1" applyFill="1" applyBorder="1" applyAlignment="1">
      <alignment horizontal="center" vertical="center" wrapText="1"/>
    </xf>
    <xf numFmtId="0" fontId="6" fillId="2" borderId="13" xfId="0" applyFont="1" applyFill="1" applyBorder="1" applyAlignment="1">
      <alignment horizontal="center" vertical="center" wrapText="1"/>
    </xf>
    <xf numFmtId="0" fontId="15" fillId="2" borderId="3" xfId="0" applyFont="1" applyFill="1" applyBorder="1" applyAlignment="1">
      <alignment horizontal="center" vertical="center" shrinkToFit="1"/>
    </xf>
    <xf numFmtId="0" fontId="15" fillId="2" borderId="4" xfId="0" applyFont="1" applyFill="1" applyBorder="1" applyAlignment="1">
      <alignment horizontal="center" vertical="center" shrinkToFit="1"/>
    </xf>
    <xf numFmtId="0" fontId="6" fillId="0" borderId="12" xfId="10" applyFont="1" applyBorder="1" applyAlignment="1">
      <alignment horizontal="left" vertical="center" wrapText="1"/>
    </xf>
    <xf numFmtId="0" fontId="6" fillId="0" borderId="19" xfId="10" applyFont="1" applyBorder="1" applyAlignment="1">
      <alignment horizontal="left" vertical="center" wrapText="1"/>
    </xf>
    <xf numFmtId="0" fontId="6" fillId="2" borderId="3" xfId="0" applyFont="1" applyFill="1" applyBorder="1" applyAlignment="1">
      <alignment horizontal="left" wrapText="1"/>
    </xf>
    <xf numFmtId="0" fontId="6" fillId="2" borderId="4" xfId="0" applyFont="1" applyFill="1" applyBorder="1" applyAlignment="1">
      <alignment horizontal="left" wrapText="1"/>
    </xf>
    <xf numFmtId="0" fontId="6" fillId="2" borderId="12" xfId="0" applyFont="1" applyFill="1" applyBorder="1" applyAlignment="1">
      <alignment horizontal="left" vertical="center" wrapText="1"/>
    </xf>
    <xf numFmtId="0" fontId="6" fillId="2" borderId="19" xfId="0" applyFont="1" applyFill="1" applyBorder="1" applyAlignment="1">
      <alignment horizontal="left" vertical="center" wrapText="1"/>
    </xf>
    <xf numFmtId="0" fontId="6" fillId="2" borderId="3" xfId="0" applyFont="1" applyFill="1" applyBorder="1" applyAlignment="1">
      <alignment horizontal="left" vertical="center" wrapText="1"/>
    </xf>
    <xf numFmtId="0" fontId="6" fillId="2" borderId="4" xfId="0" applyFont="1" applyFill="1" applyBorder="1" applyAlignment="1">
      <alignment horizontal="left" vertical="center" wrapText="1"/>
    </xf>
    <xf numFmtId="0" fontId="18" fillId="0" borderId="0" xfId="0" applyFont="1" applyAlignment="1">
      <alignment horizontal="center"/>
    </xf>
    <xf numFmtId="0" fontId="13" fillId="0" borderId="0" xfId="0" applyFont="1" applyAlignment="1">
      <alignment horizontal="center"/>
    </xf>
    <xf numFmtId="38" fontId="14" fillId="0" borderId="3" xfId="6" applyFont="1" applyBorder="1" applyAlignment="1">
      <alignment vertical="center"/>
    </xf>
    <xf numFmtId="38" fontId="14" fillId="0" borderId="2" xfId="6" applyFont="1" applyBorder="1" applyAlignment="1">
      <alignment vertical="center"/>
    </xf>
    <xf numFmtId="0" fontId="11" fillId="0" borderId="0" xfId="0" applyFont="1" applyAlignment="1">
      <alignment horizontal="center" vertical="center"/>
    </xf>
    <xf numFmtId="38" fontId="8" fillId="0" borderId="3" xfId="6" applyFont="1" applyBorder="1" applyAlignment="1">
      <alignment vertical="center"/>
    </xf>
    <xf numFmtId="38" fontId="8" fillId="0" borderId="2" xfId="6" applyFont="1" applyBorder="1" applyAlignment="1">
      <alignment vertical="center"/>
    </xf>
    <xf numFmtId="0" fontId="8" fillId="0" borderId="0" xfId="0" applyFont="1" applyAlignment="1">
      <alignment horizontal="center" vertical="center"/>
    </xf>
    <xf numFmtId="0" fontId="8" fillId="0" borderId="17" xfId="0" applyFont="1" applyBorder="1" applyAlignment="1">
      <alignment horizontal="center" vertical="center"/>
    </xf>
    <xf numFmtId="0" fontId="8" fillId="0" borderId="34" xfId="0" applyFont="1" applyBorder="1" applyAlignment="1">
      <alignment horizontal="center" vertical="center"/>
    </xf>
    <xf numFmtId="38" fontId="14" fillId="0" borderId="35" xfId="6" applyFont="1" applyBorder="1" applyAlignment="1">
      <alignment horizontal="center" vertical="center" wrapText="1"/>
    </xf>
    <xf numFmtId="38" fontId="14" fillId="0" borderId="2" xfId="6" applyFont="1" applyBorder="1" applyAlignment="1">
      <alignment horizontal="center" vertical="center" wrapText="1"/>
    </xf>
    <xf numFmtId="38" fontId="8" fillId="0" borderId="50" xfId="6" applyFont="1" applyBorder="1" applyAlignment="1">
      <alignment vertical="center"/>
    </xf>
    <xf numFmtId="38" fontId="8" fillId="0" borderId="51" xfId="6" applyFont="1" applyBorder="1" applyAlignment="1">
      <alignment vertical="center"/>
    </xf>
    <xf numFmtId="0" fontId="8" fillId="0" borderId="11" xfId="14" applyFont="1" applyBorder="1" applyAlignment="1">
      <alignment horizontal="left" vertical="center"/>
    </xf>
    <xf numFmtId="0" fontId="8" fillId="0" borderId="0" xfId="14" applyFont="1" applyAlignment="1">
      <alignment horizontal="center" vertical="center"/>
    </xf>
    <xf numFmtId="0" fontId="0" fillId="0" borderId="3" xfId="14" applyFont="1" applyBorder="1" applyAlignment="1">
      <alignment horizontal="center" vertical="center"/>
    </xf>
    <xf numFmtId="0" fontId="0" fillId="0" borderId="2" xfId="14" applyFont="1" applyBorder="1" applyAlignment="1">
      <alignment horizontal="center" vertical="center"/>
    </xf>
    <xf numFmtId="0" fontId="0" fillId="0" borderId="42" xfId="14" applyFont="1" applyBorder="1" applyAlignment="1">
      <alignment horizontal="center" vertical="center"/>
    </xf>
    <xf numFmtId="0" fontId="0" fillId="0" borderId="3" xfId="14" applyFont="1" applyBorder="1" applyAlignment="1">
      <alignment vertical="center"/>
    </xf>
    <xf numFmtId="0" fontId="0" fillId="0" borderId="42" xfId="14" applyFont="1" applyBorder="1" applyAlignment="1">
      <alignment vertical="center"/>
    </xf>
    <xf numFmtId="0" fontId="0" fillId="0" borderId="0" xfId="14" applyFont="1" applyAlignment="1">
      <alignment horizontal="right" vertical="center"/>
    </xf>
    <xf numFmtId="0" fontId="0" fillId="0" borderId="11" xfId="14" applyFont="1" applyBorder="1" applyAlignment="1">
      <alignment horizontal="center" vertical="center"/>
    </xf>
    <xf numFmtId="0" fontId="0" fillId="0" borderId="11" xfId="14" applyFont="1" applyBorder="1" applyAlignment="1">
      <alignment horizontal="left" vertical="center"/>
    </xf>
    <xf numFmtId="0" fontId="2" fillId="0" borderId="11" xfId="14" applyBorder="1" applyAlignment="1">
      <alignment horizontal="left" vertical="center"/>
    </xf>
    <xf numFmtId="0" fontId="0" fillId="0" borderId="35" xfId="14" applyFont="1" applyBorder="1" applyAlignment="1">
      <alignment horizontal="center" vertical="center"/>
    </xf>
    <xf numFmtId="0" fontId="11" fillId="0" borderId="0" xfId="14" applyFont="1" applyAlignment="1">
      <alignment horizontal="center"/>
    </xf>
    <xf numFmtId="0" fontId="0" fillId="0" borderId="0" xfId="14" applyFont="1" applyAlignment="1">
      <alignment horizontal="center"/>
    </xf>
    <xf numFmtId="0" fontId="33" fillId="0" borderId="0" xfId="14" applyFont="1" applyAlignment="1">
      <alignment horizontal="left"/>
    </xf>
    <xf numFmtId="0" fontId="8" fillId="0" borderId="0" xfId="14" applyFont="1" applyAlignment="1">
      <alignment horizontal="left"/>
    </xf>
    <xf numFmtId="0" fontId="0" fillId="0" borderId="3" xfId="14" applyFont="1" applyBorder="1" applyAlignment="1">
      <alignment horizontal="center"/>
    </xf>
    <xf numFmtId="0" fontId="0" fillId="0" borderId="2" xfId="14" applyFont="1" applyBorder="1" applyAlignment="1">
      <alignment horizontal="center"/>
    </xf>
    <xf numFmtId="0" fontId="0" fillId="0" borderId="52" xfId="14" applyFont="1" applyBorder="1" applyAlignment="1">
      <alignment horizontal="center"/>
    </xf>
    <xf numFmtId="0" fontId="0" fillId="0" borderId="39" xfId="14" applyFont="1" applyBorder="1" applyAlignment="1">
      <alignment horizontal="center"/>
    </xf>
    <xf numFmtId="0" fontId="0" fillId="0" borderId="4" xfId="14" applyFont="1" applyBorder="1" applyAlignment="1">
      <alignment horizontal="center"/>
    </xf>
    <xf numFmtId="0" fontId="0" fillId="0" borderId="0" xfId="14" applyFont="1" applyAlignment="1">
      <alignment horizontal="left"/>
    </xf>
    <xf numFmtId="0" fontId="0" fillId="0" borderId="0" xfId="16" applyFont="1" applyAlignment="1">
      <alignment horizontal="center" vertical="center"/>
    </xf>
    <xf numFmtId="0" fontId="0" fillId="0" borderId="0" xfId="16" applyFont="1" applyAlignment="1">
      <alignment horizontal="right" vertical="center"/>
    </xf>
    <xf numFmtId="0" fontId="16" fillId="0" borderId="0" xfId="16" applyFont="1" applyAlignment="1">
      <alignment horizontal="right" vertical="center"/>
    </xf>
    <xf numFmtId="0" fontId="18" fillId="0" borderId="0" xfId="16" applyFont="1" applyAlignment="1">
      <alignment horizontal="center" vertical="center"/>
    </xf>
    <xf numFmtId="0" fontId="8" fillId="0" borderId="56" xfId="16" applyFont="1" applyBorder="1" applyAlignment="1">
      <alignment horizontal="center" vertical="center" wrapText="1" shrinkToFit="1"/>
    </xf>
    <xf numFmtId="0" fontId="0" fillId="0" borderId="56" xfId="0" applyBorder="1"/>
    <xf numFmtId="0" fontId="0" fillId="0" borderId="57" xfId="0" applyBorder="1"/>
    <xf numFmtId="0" fontId="2" fillId="0" borderId="0" xfId="16" applyAlignment="1">
      <alignment horizontal="left" vertical="center" wrapText="1"/>
    </xf>
    <xf numFmtId="0" fontId="15" fillId="0" borderId="0" xfId="16" applyFont="1" applyAlignment="1">
      <alignment vertical="top" wrapText="1"/>
    </xf>
    <xf numFmtId="0" fontId="0" fillId="0" borderId="0" xfId="0" applyAlignment="1">
      <alignment vertical="top" wrapText="1"/>
    </xf>
    <xf numFmtId="0" fontId="0" fillId="0" borderId="0" xfId="16" applyFont="1" applyAlignment="1">
      <alignment horizontal="left" vertical="center"/>
    </xf>
    <xf numFmtId="0" fontId="0" fillId="0" borderId="0" xfId="16" applyFont="1" applyAlignment="1">
      <alignment horizontal="center" vertical="top" wrapText="1"/>
    </xf>
    <xf numFmtId="0" fontId="0" fillId="0" borderId="0" xfId="16" applyFont="1" applyAlignment="1">
      <alignment horizontal="center" vertical="center" wrapText="1"/>
    </xf>
    <xf numFmtId="0" fontId="0" fillId="4" borderId="54" xfId="0" applyFill="1" applyBorder="1" applyAlignment="1">
      <alignment horizontal="center" vertical="center" wrapText="1"/>
    </xf>
    <xf numFmtId="0" fontId="0" fillId="4" borderId="55" xfId="0" applyFill="1" applyBorder="1" applyAlignment="1">
      <alignment horizontal="center" vertical="center" wrapText="1"/>
    </xf>
    <xf numFmtId="178" fontId="0" fillId="0" borderId="31" xfId="16" applyNumberFormat="1" applyFont="1" applyBorder="1" applyAlignment="1">
      <alignment horizontal="right" vertical="center"/>
    </xf>
    <xf numFmtId="178" fontId="0" fillId="0" borderId="32" xfId="16" applyNumberFormat="1" applyFont="1" applyBorder="1" applyAlignment="1">
      <alignment horizontal="right" vertical="center"/>
    </xf>
    <xf numFmtId="0" fontId="0" fillId="0" borderId="32" xfId="0" applyBorder="1" applyAlignment="1">
      <alignment vertical="center"/>
    </xf>
    <xf numFmtId="0" fontId="41" fillId="0" borderId="0" xfId="16" applyFont="1" applyAlignment="1">
      <alignment horizontal="left" vertical="center" wrapText="1" shrinkToFit="1"/>
    </xf>
    <xf numFmtId="0" fontId="0" fillId="0" borderId="31" xfId="0" applyBorder="1" applyAlignment="1">
      <alignment vertical="center"/>
    </xf>
    <xf numFmtId="0" fontId="0" fillId="0" borderId="32" xfId="16" applyFont="1" applyBorder="1" applyAlignment="1">
      <alignment horizontal="left" vertical="center"/>
    </xf>
    <xf numFmtId="0" fontId="14" fillId="0" borderId="32" xfId="16" applyFont="1" applyBorder="1" applyAlignment="1">
      <alignment horizontal="left" vertical="center"/>
    </xf>
    <xf numFmtId="0" fontId="14" fillId="0" borderId="0" xfId="16" applyFont="1" applyAlignment="1">
      <alignment horizontal="left" vertical="center" wrapText="1" shrinkToFit="1"/>
    </xf>
    <xf numFmtId="0" fontId="14" fillId="0" borderId="0" xfId="16" applyFont="1" applyAlignment="1">
      <alignment horizontal="left" vertical="top" wrapText="1" shrinkToFit="1"/>
    </xf>
    <xf numFmtId="0" fontId="14" fillId="0" borderId="0" xfId="16" applyFont="1" applyAlignment="1">
      <alignment horizontal="left" vertical="center" shrinkToFit="1"/>
    </xf>
    <xf numFmtId="0" fontId="19" fillId="0" borderId="0" xfId="16" applyFont="1" applyAlignment="1">
      <alignment horizontal="center" vertical="center"/>
    </xf>
    <xf numFmtId="0" fontId="41" fillId="0" borderId="0" xfId="16" applyFont="1" applyAlignment="1">
      <alignment horizontal="left" vertical="top" wrapText="1" shrinkToFit="1"/>
    </xf>
    <xf numFmtId="0" fontId="41" fillId="0" borderId="0" xfId="16" applyFont="1" applyAlignment="1">
      <alignment horizontal="left" vertical="center" shrinkToFit="1"/>
    </xf>
    <xf numFmtId="0" fontId="14" fillId="0" borderId="0" xfId="16" applyFont="1" applyAlignment="1">
      <alignment vertical="center" shrinkToFit="1"/>
    </xf>
    <xf numFmtId="0" fontId="14" fillId="0" borderId="0" xfId="0" applyFont="1" applyAlignment="1">
      <alignment horizontal="left" wrapText="1"/>
    </xf>
    <xf numFmtId="0" fontId="0" fillId="0" borderId="53" xfId="16" applyFont="1" applyBorder="1" applyAlignment="1">
      <alignment horizontal="center" vertical="center"/>
    </xf>
    <xf numFmtId="0" fontId="0" fillId="0" borderId="31" xfId="16" applyFont="1" applyBorder="1" applyAlignment="1">
      <alignment horizontal="center" vertical="center"/>
    </xf>
    <xf numFmtId="0" fontId="14" fillId="2" borderId="0" xfId="16" applyFont="1" applyFill="1" applyAlignment="1">
      <alignment horizontal="left" vertical="center" wrapText="1"/>
    </xf>
    <xf numFmtId="0" fontId="14" fillId="0" borderId="0" xfId="16" applyFont="1" applyAlignment="1">
      <alignment horizontal="left" vertical="center"/>
    </xf>
    <xf numFmtId="0" fontId="14" fillId="2" borderId="0" xfId="16" applyFont="1" applyFill="1" applyAlignment="1">
      <alignment horizontal="left" vertical="center"/>
    </xf>
    <xf numFmtId="0" fontId="0" fillId="0" borderId="31" xfId="16" applyFont="1" applyBorder="1" applyAlignment="1">
      <alignment horizontal="left" vertical="center"/>
    </xf>
    <xf numFmtId="0" fontId="10" fillId="0" borderId="0" xfId="14" applyFont="1" applyAlignment="1">
      <alignment horizontal="center" vertical="center"/>
    </xf>
    <xf numFmtId="0" fontId="2" fillId="0" borderId="3" xfId="14" applyBorder="1" applyAlignment="1">
      <alignment horizontal="center" vertical="center"/>
    </xf>
    <xf numFmtId="0" fontId="2" fillId="0" borderId="2" xfId="14" applyBorder="1" applyAlignment="1">
      <alignment horizontal="center" vertical="center"/>
    </xf>
    <xf numFmtId="0" fontId="2" fillId="0" borderId="0" xfId="14" applyAlignment="1">
      <alignment horizontal="right" vertical="center"/>
    </xf>
    <xf numFmtId="0" fontId="9" fillId="0" borderId="0" xfId="14" applyFont="1" applyAlignment="1">
      <alignment horizontal="center" vertical="center"/>
    </xf>
    <xf numFmtId="0" fontId="0" fillId="0" borderId="0" xfId="14" applyFont="1" applyAlignment="1">
      <alignment horizontal="center" vertical="center"/>
    </xf>
    <xf numFmtId="0" fontId="2" fillId="0" borderId="0" xfId="14" applyAlignment="1">
      <alignment horizontal="center" vertical="center"/>
    </xf>
    <xf numFmtId="0" fontId="2" fillId="0" borderId="11" xfId="14" applyBorder="1" applyAlignment="1">
      <alignment horizontal="right" vertical="center"/>
    </xf>
    <xf numFmtId="0" fontId="0" fillId="0" borderId="11" xfId="14" applyFont="1" applyBorder="1" applyAlignment="1">
      <alignment vertical="center"/>
    </xf>
    <xf numFmtId="0" fontId="2" fillId="0" borderId="11" xfId="14" applyBorder="1" applyAlignment="1">
      <alignment vertical="center"/>
    </xf>
    <xf numFmtId="0" fontId="11" fillId="0" borderId="0" xfId="14" applyFont="1" applyAlignment="1">
      <alignment horizontal="center" vertical="center"/>
    </xf>
    <xf numFmtId="0" fontId="21" fillId="0" borderId="0" xfId="14" applyFont="1" applyAlignment="1">
      <alignment horizontal="center" vertical="center"/>
    </xf>
    <xf numFmtId="0" fontId="1" fillId="0" borderId="11" xfId="14" applyFont="1" applyBorder="1" applyAlignment="1">
      <alignment horizontal="center" vertical="center"/>
    </xf>
    <xf numFmtId="0" fontId="0" fillId="0" borderId="11" xfId="14" applyFont="1" applyBorder="1" applyAlignment="1">
      <alignment horizontal="right" vertical="center"/>
    </xf>
    <xf numFmtId="0" fontId="5" fillId="0" borderId="11" xfId="14" applyFont="1" applyBorder="1" applyAlignment="1">
      <alignment horizontal="center" vertical="center"/>
    </xf>
    <xf numFmtId="0" fontId="11" fillId="0" borderId="0" xfId="15" applyFont="1" applyAlignment="1">
      <alignment horizontal="center" vertical="center"/>
    </xf>
    <xf numFmtId="0" fontId="2" fillId="0" borderId="11" xfId="15" applyBorder="1" applyAlignment="1">
      <alignment horizontal="right" vertical="center"/>
    </xf>
    <xf numFmtId="0" fontId="2" fillId="0" borderId="11" xfId="14" applyFont="1" applyBorder="1" applyAlignment="1">
      <alignment horizontal="left" vertical="center"/>
    </xf>
  </cellXfs>
  <cellStyles count="18">
    <cellStyle name="Calc Currency (0)" xfId="1" xr:uid="{00000000-0005-0000-0000-000000000000}"/>
    <cellStyle name="Header1" xfId="2" xr:uid="{00000000-0005-0000-0000-000001000000}"/>
    <cellStyle name="Header2" xfId="3" xr:uid="{00000000-0005-0000-0000-000002000000}"/>
    <cellStyle name="Normal_#18-Internet" xfId="4" xr:uid="{00000000-0005-0000-0000-000003000000}"/>
    <cellStyle name="パーセント" xfId="17" builtinId="5"/>
    <cellStyle name="ハイパーリンク" xfId="5" builtinId="8"/>
    <cellStyle name="桁区切り" xfId="6" builtinId="6"/>
    <cellStyle name="桁区切り 2" xfId="7" xr:uid="{00000000-0005-0000-0000-000007000000}"/>
    <cellStyle name="桁区切り 2 2" xfId="8" xr:uid="{00000000-0005-0000-0000-000008000000}"/>
    <cellStyle name="桁区切り 3" xfId="9" xr:uid="{00000000-0005-0000-0000-000009000000}"/>
    <cellStyle name="標準" xfId="0" builtinId="0"/>
    <cellStyle name="標準 2" xfId="10" xr:uid="{00000000-0005-0000-0000-00000B000000}"/>
    <cellStyle name="標準 3" xfId="11" xr:uid="{00000000-0005-0000-0000-00000C000000}"/>
    <cellStyle name="標準 4" xfId="12" xr:uid="{00000000-0005-0000-0000-00000D000000}"/>
    <cellStyle name="標準 5" xfId="13" xr:uid="{00000000-0005-0000-0000-00000E000000}"/>
    <cellStyle name="標準_21-1　様式21-1(講演依頼承諾書) 2" xfId="16" xr:uid="{00000000-0005-0000-0000-000011000000}"/>
    <cellStyle name="標準_様式ファイル(上程委員会向）" xfId="14" xr:uid="{00000000-0005-0000-0000-000019000000}"/>
    <cellStyle name="標準_様式ファイル(上程委員会向） 2 2" xfId="15" xr:uid="{00000000-0005-0000-0000-00001A00000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drawing1.xml><?xml version="1.0" encoding="utf-8"?>
<xdr:wsDr xmlns:xdr="http://schemas.openxmlformats.org/drawingml/2006/spreadsheetDrawing" xmlns:a="http://schemas.openxmlformats.org/drawingml/2006/main">
  <xdr:twoCellAnchor>
    <xdr:from>
      <xdr:col>2</xdr:col>
      <xdr:colOff>90487</xdr:colOff>
      <xdr:row>7</xdr:row>
      <xdr:rowOff>35298</xdr:rowOff>
    </xdr:from>
    <xdr:to>
      <xdr:col>3</xdr:col>
      <xdr:colOff>929275</xdr:colOff>
      <xdr:row>9</xdr:row>
      <xdr:rowOff>215899</xdr:rowOff>
    </xdr:to>
    <xdr:sp macro="" textlink="">
      <xdr:nvSpPr>
        <xdr:cNvPr id="13690" name="AutoShape 2">
          <a:extLst>
            <a:ext uri="{FF2B5EF4-FFF2-40B4-BE49-F238E27FC236}">
              <a16:creationId xmlns:a16="http://schemas.microsoft.com/office/drawing/2014/main" id="{F22BFA68-FBBE-45E0-9718-283B85BF3A95}"/>
            </a:ext>
          </a:extLst>
        </xdr:cNvPr>
        <xdr:cNvSpPr>
          <a:spLocks noChangeArrowheads="1"/>
        </xdr:cNvSpPr>
      </xdr:nvSpPr>
      <xdr:spPr bwMode="auto">
        <a:xfrm>
          <a:off x="1819275" y="1606923"/>
          <a:ext cx="2113457" cy="675901"/>
        </a:xfrm>
        <a:prstGeom prst="wedgeRoundRectCallout">
          <a:avLst>
            <a:gd name="adj1" fmla="val -27038"/>
            <a:gd name="adj2" fmla="val -97338"/>
            <a:gd name="adj3" fmla="val 16667"/>
          </a:avLst>
        </a:prstGeom>
        <a:solidFill>
          <a:srgbClr val="CCFFFF"/>
        </a:solidFill>
        <a:ln w="9525">
          <a:solidFill>
            <a:srgbClr val="000000"/>
          </a:solidFill>
          <a:miter lim="800000"/>
          <a:headEnd/>
          <a:tailEnd/>
        </a:ln>
      </xdr:spPr>
      <xdr:txBody>
        <a:bodyPr vertOverflow="clip" wrap="square" lIns="27432" tIns="18288" rIns="27432" bIns="0" anchor="t"/>
        <a:lstStyle/>
        <a:p>
          <a:pPr algn="ctr" rtl="0">
            <a:lnSpc>
              <a:spcPts val="1200"/>
            </a:lnSpc>
            <a:defRPr sz="1000"/>
          </a:pPr>
          <a:r>
            <a:rPr lang="ja-JP" altLang="en-US" sz="1000" b="0" i="0" u="none" strike="noStrike" baseline="0">
              <a:solidFill>
                <a:srgbClr val="000000"/>
              </a:solidFill>
              <a:latin typeface="ＭＳ Ｐゴシック"/>
              <a:ea typeface="ＭＳ Ｐゴシック"/>
              <a:cs typeface="ＭＳ Ｐゴシック"/>
            </a:rPr>
            <a:t>修正か補正を選択してください。</a:t>
          </a:r>
          <a:endParaRPr lang="en-US" altLang="ja-JP" sz="1000" b="0" i="0" u="none" strike="noStrike" baseline="0">
            <a:solidFill>
              <a:srgbClr val="000000"/>
            </a:solidFill>
            <a:latin typeface="ＭＳ Ｐゴシック"/>
            <a:ea typeface="ＭＳ Ｐゴシック"/>
            <a:cs typeface="ＭＳ Ｐゴシック"/>
          </a:endParaRPr>
        </a:p>
        <a:p>
          <a:pPr algn="ctr" rtl="0">
            <a:lnSpc>
              <a:spcPts val="1200"/>
            </a:lnSpc>
            <a:defRPr sz="1000"/>
          </a:pPr>
          <a:r>
            <a:rPr lang="ja-JP" altLang="en-US" sz="1000" b="0" i="0" u="none" strike="noStrike" baseline="0">
              <a:solidFill>
                <a:srgbClr val="000000"/>
              </a:solidFill>
              <a:latin typeface="ＭＳ Ｐゴシック"/>
              <a:ea typeface="ＭＳ Ｐゴシック"/>
              <a:cs typeface="ＭＳ Ｐゴシック"/>
            </a:rPr>
            <a:t>修正予算・・・事業実施前</a:t>
          </a:r>
          <a:endParaRPr lang="en-US" altLang="ja-JP" sz="1000" b="0" i="0" u="none" strike="noStrike" baseline="0">
            <a:solidFill>
              <a:srgbClr val="000000"/>
            </a:solidFill>
            <a:latin typeface="ＭＳ Ｐゴシック"/>
            <a:ea typeface="ＭＳ Ｐゴシック"/>
            <a:cs typeface="ＭＳ Ｐゴシック"/>
          </a:endParaRPr>
        </a:p>
        <a:p>
          <a:pPr algn="ctr" rtl="0">
            <a:defRPr sz="1000"/>
          </a:pPr>
          <a:r>
            <a:rPr lang="ja-JP" altLang="en-US" sz="1000" b="0" i="0" u="none" strike="noStrike" baseline="0">
              <a:solidFill>
                <a:srgbClr val="000000"/>
              </a:solidFill>
              <a:latin typeface="ＭＳ Ｐゴシック"/>
              <a:ea typeface="ＭＳ Ｐゴシック"/>
              <a:cs typeface="ＭＳ Ｐゴシック"/>
            </a:rPr>
            <a:t>補正予算・・・事業実施後</a:t>
          </a:r>
        </a:p>
        <a:p>
          <a:pPr algn="ctr" rtl="0">
            <a:lnSpc>
              <a:spcPts val="1000"/>
            </a:lnSpc>
            <a:defRPr sz="1000"/>
          </a:pPr>
          <a:endParaRPr lang="ja-JP" altLang="en-US" sz="1100" b="0" i="0" u="none" strike="noStrike" baseline="0">
            <a:solidFill>
              <a:srgbClr val="000000"/>
            </a:solidFill>
            <a:latin typeface="ＭＳ Ｐゴシック"/>
            <a:ea typeface="ＭＳ Ｐゴシック"/>
            <a:cs typeface="ＭＳ Ｐゴシック"/>
          </a:endParaRPr>
        </a:p>
      </xdr:txBody>
    </xdr:sp>
    <xdr:clientData/>
  </xdr:twoCellAnchor>
  <xdr:twoCellAnchor>
    <xdr:from>
      <xdr:col>2</xdr:col>
      <xdr:colOff>271462</xdr:colOff>
      <xdr:row>27</xdr:row>
      <xdr:rowOff>145302</xdr:rowOff>
    </xdr:from>
    <xdr:to>
      <xdr:col>4</xdr:col>
      <xdr:colOff>685665</xdr:colOff>
      <xdr:row>30</xdr:row>
      <xdr:rowOff>72337</xdr:rowOff>
    </xdr:to>
    <xdr:sp macro="" textlink="">
      <xdr:nvSpPr>
        <xdr:cNvPr id="25602" name="AutoShape 4">
          <a:extLst>
            <a:ext uri="{FF2B5EF4-FFF2-40B4-BE49-F238E27FC236}">
              <a16:creationId xmlns:a16="http://schemas.microsoft.com/office/drawing/2014/main" id="{F3DEAC9B-7A57-4AB9-B8DF-4A465E2F73D3}"/>
            </a:ext>
          </a:extLst>
        </xdr:cNvPr>
        <xdr:cNvSpPr>
          <a:spLocks noChangeArrowheads="1"/>
        </xdr:cNvSpPr>
      </xdr:nvSpPr>
      <xdr:spPr bwMode="auto">
        <a:xfrm>
          <a:off x="1835150" y="6800102"/>
          <a:ext cx="2622551" cy="689035"/>
        </a:xfrm>
        <a:prstGeom prst="wedgeRoundRectCallout">
          <a:avLst>
            <a:gd name="adj1" fmla="val 87349"/>
            <a:gd name="adj2" fmla="val 54848"/>
            <a:gd name="adj3" fmla="val 16667"/>
          </a:avLst>
        </a:prstGeom>
        <a:solidFill>
          <a:srgbClr val="CCFFFF"/>
        </a:solidFill>
        <a:ln w="9525">
          <a:solidFill>
            <a:srgbClr val="000000"/>
          </a:solidFill>
          <a:miter lim="800000"/>
          <a:headEnd/>
          <a:tailEnd/>
        </a:ln>
      </xdr:spPr>
      <xdr:txBody>
        <a:bodyPr vertOverflow="clip" wrap="square" lIns="27432" tIns="18288" rIns="27432" bIns="0" anchor="ctr" upright="1"/>
        <a:lstStyle/>
        <a:p>
          <a:pPr algn="l" rtl="0">
            <a:lnSpc>
              <a:spcPts val="1100"/>
            </a:lnSpc>
            <a:defRPr sz="1000"/>
          </a:pPr>
          <a:r>
            <a:rPr lang="ja-JP" altLang="en-US" sz="1000" b="0" i="0" u="none" strike="noStrike" baseline="0">
              <a:solidFill>
                <a:srgbClr val="000000"/>
              </a:solidFill>
              <a:latin typeface="ＭＳ Ｐゴシック"/>
              <a:ea typeface="ＭＳ Ｐゴシック"/>
            </a:rPr>
            <a:t>・差額を予備費で調整するため、</a:t>
          </a:r>
        </a:p>
        <a:p>
          <a:pPr algn="l" rtl="0">
            <a:lnSpc>
              <a:spcPts val="1100"/>
            </a:lnSpc>
            <a:defRPr sz="1000"/>
          </a:pPr>
          <a:r>
            <a:rPr lang="ja-JP" altLang="en-US" sz="1000" b="0" i="0" u="none" strike="noStrike" baseline="0">
              <a:solidFill>
                <a:srgbClr val="000000"/>
              </a:solidFill>
              <a:latin typeface="ＭＳ Ｐゴシック"/>
              <a:ea typeface="ＭＳ Ｐゴシック"/>
            </a:rPr>
            <a:t>修正時は５％を越えることもある</a:t>
          </a:r>
          <a:endParaRPr lang="en-US" altLang="ja-JP" sz="1000" b="0" i="0" u="none" strike="noStrike" baseline="0">
            <a:solidFill>
              <a:srgbClr val="000000"/>
            </a:solidFill>
            <a:latin typeface="ＭＳ Ｐゴシック"/>
            <a:ea typeface="ＭＳ Ｐゴシック"/>
          </a:endParaRPr>
        </a:p>
        <a:p>
          <a:pPr algn="l" rtl="0">
            <a:lnSpc>
              <a:spcPts val="1100"/>
            </a:lnSpc>
            <a:defRPr sz="1000"/>
          </a:pPr>
          <a:endParaRPr lang="en-US" altLang="ja-JP" sz="1000" b="0" i="0" u="none" strike="noStrike" baseline="0">
            <a:solidFill>
              <a:srgbClr val="000000"/>
            </a:solidFill>
            <a:latin typeface="ＭＳ Ｐゴシック"/>
            <a:ea typeface="ＭＳ Ｐゴシック"/>
          </a:endParaRPr>
        </a:p>
        <a:p>
          <a:pPr algn="l" rtl="0">
            <a:lnSpc>
              <a:spcPts val="1100"/>
            </a:lnSpc>
            <a:defRPr sz="1000"/>
          </a:pPr>
          <a:r>
            <a:rPr lang="ja-JP" altLang="en-US" sz="1000" b="0" i="0" u="none" strike="noStrike" baseline="0">
              <a:solidFill>
                <a:srgbClr val="000000"/>
              </a:solidFill>
              <a:latin typeface="ＭＳ Ｐゴシック"/>
              <a:ea typeface="ＭＳ Ｐゴシック"/>
            </a:rPr>
            <a:t>・予備費％を小数点第２位まで記載すること</a:t>
          </a:r>
        </a:p>
      </xdr:txBody>
    </xdr:sp>
    <xdr:clientData/>
  </xdr:twoCellAnchor>
  <xdr:twoCellAnchor>
    <xdr:from>
      <xdr:col>2</xdr:col>
      <xdr:colOff>38100</xdr:colOff>
      <xdr:row>10</xdr:row>
      <xdr:rowOff>231588</xdr:rowOff>
    </xdr:from>
    <xdr:to>
      <xdr:col>5</xdr:col>
      <xdr:colOff>1020785</xdr:colOff>
      <xdr:row>20</xdr:row>
      <xdr:rowOff>155388</xdr:rowOff>
    </xdr:to>
    <xdr:sp macro="" textlink="">
      <xdr:nvSpPr>
        <xdr:cNvPr id="13693" name="Oval 1">
          <a:extLst>
            <a:ext uri="{FF2B5EF4-FFF2-40B4-BE49-F238E27FC236}">
              <a16:creationId xmlns:a16="http://schemas.microsoft.com/office/drawing/2014/main" id="{4598EAF9-C291-4497-9F39-BCD8D4F2F029}"/>
            </a:ext>
          </a:extLst>
        </xdr:cNvPr>
        <xdr:cNvSpPr>
          <a:spLocks noChangeArrowheads="1"/>
        </xdr:cNvSpPr>
      </xdr:nvSpPr>
      <xdr:spPr bwMode="auto">
        <a:xfrm>
          <a:off x="1612900" y="2568388"/>
          <a:ext cx="4273550" cy="2463800"/>
        </a:xfrm>
        <a:prstGeom prst="ellipse">
          <a:avLst/>
        </a:prstGeom>
        <a:solidFill>
          <a:srgbClr val="CCFFFF"/>
        </a:solidFill>
        <a:ln w="9525">
          <a:solidFill>
            <a:srgbClr val="000000"/>
          </a:solidFill>
          <a:round/>
          <a:headEnd/>
          <a:tailEnd/>
        </a:ln>
      </xdr:spPr>
      <xdr:txBody>
        <a:bodyPr vertOverflow="clip" wrap="square" lIns="36576" tIns="22860" rIns="36576" bIns="0" anchor="t"/>
        <a:lstStyle/>
        <a:p>
          <a:pPr algn="l" rtl="0">
            <a:lnSpc>
              <a:spcPts val="1400"/>
            </a:lnSpc>
            <a:defRPr sz="1000"/>
          </a:pPr>
          <a:r>
            <a:rPr lang="ja-JP" altLang="en-US" sz="1200" b="1" i="0" u="none" strike="noStrike" baseline="0">
              <a:solidFill>
                <a:srgbClr val="000000"/>
              </a:solidFill>
              <a:latin typeface="ＭＳ Ｐゴシック"/>
              <a:ea typeface="ＭＳ Ｐゴシック"/>
            </a:rPr>
            <a:t>＜記入注意点＞</a:t>
          </a:r>
        </a:p>
        <a:p>
          <a:pPr algn="l" rtl="0">
            <a:lnSpc>
              <a:spcPts val="1500"/>
            </a:lnSpc>
            <a:defRPr sz="1000"/>
          </a:pPr>
          <a:r>
            <a:rPr lang="ja-JP" altLang="en-US" sz="1200" b="1" i="0" u="none" strike="noStrike" baseline="0">
              <a:solidFill>
                <a:srgbClr val="000000"/>
              </a:solidFill>
              <a:latin typeface="ＭＳ Ｐゴシック"/>
              <a:ea typeface="ＭＳ Ｐゴシック"/>
            </a:rPr>
            <a:t>事業計画収支予算書と同じ</a:t>
          </a:r>
        </a:p>
        <a:p>
          <a:pPr algn="l" rtl="0">
            <a:lnSpc>
              <a:spcPts val="1400"/>
            </a:lnSpc>
            <a:defRPr sz="1000"/>
          </a:pPr>
          <a:r>
            <a:rPr lang="ja-JP" altLang="en-US" sz="1200" b="1" i="0" u="none" strike="noStrike" baseline="0">
              <a:solidFill>
                <a:srgbClr val="000000"/>
              </a:solidFill>
              <a:latin typeface="ＭＳ Ｐゴシック"/>
              <a:ea typeface="ＭＳ Ｐゴシック"/>
            </a:rPr>
            <a:t>・修正・補正予算額－承認済予算額＝差異</a:t>
          </a:r>
        </a:p>
        <a:p>
          <a:pPr algn="l" rtl="0">
            <a:lnSpc>
              <a:spcPts val="1500"/>
            </a:lnSpc>
            <a:defRPr sz="1000"/>
          </a:pPr>
          <a:r>
            <a:rPr lang="ja-JP" altLang="en-US" sz="1200" b="1" i="0" u="none" strike="noStrike" baseline="0">
              <a:solidFill>
                <a:srgbClr val="000000"/>
              </a:solidFill>
              <a:latin typeface="ＭＳ Ｐゴシック"/>
              <a:ea typeface="ＭＳ Ｐゴシック"/>
            </a:rPr>
            <a:t>（計算式はいれてあります）</a:t>
          </a:r>
        </a:p>
        <a:p>
          <a:pPr algn="l" rtl="0">
            <a:lnSpc>
              <a:spcPts val="1300"/>
            </a:lnSpc>
            <a:defRPr sz="1000"/>
          </a:pPr>
          <a:endParaRPr lang="en-US" altLang="ja-JP" sz="1200" b="1" i="0" u="none" strike="noStrike" baseline="0">
            <a:solidFill>
              <a:srgbClr val="000000"/>
            </a:solidFill>
            <a:latin typeface="ＭＳ Ｐゴシック"/>
            <a:ea typeface="ＭＳ Ｐゴシック"/>
          </a:endParaRPr>
        </a:p>
        <a:p>
          <a:pPr algn="l" rtl="0">
            <a:lnSpc>
              <a:spcPts val="1500"/>
            </a:lnSpc>
            <a:defRPr sz="1000"/>
          </a:pPr>
          <a:r>
            <a:rPr lang="ja-JP" altLang="en-US" sz="1200" b="1" i="0" u="none" strike="noStrike" baseline="0">
              <a:solidFill>
                <a:srgbClr val="000000"/>
              </a:solidFill>
              <a:latin typeface="ＭＳ Ｐゴシック"/>
              <a:ea typeface="ＭＳ Ｐゴシック"/>
            </a:rPr>
            <a:t>・マイナス時の表記は△でお願いします。</a:t>
          </a:r>
        </a:p>
        <a:p>
          <a:pPr algn="l" rtl="0">
            <a:lnSpc>
              <a:spcPts val="1100"/>
            </a:lnSpc>
            <a:defRPr sz="1000"/>
          </a:pPr>
          <a:r>
            <a:rPr lang="ja-JP" altLang="en-US" sz="1200" b="1" i="0" u="none" strike="noStrike" baseline="0">
              <a:solidFill>
                <a:srgbClr val="000000"/>
              </a:solidFill>
              <a:latin typeface="ＭＳ Ｐゴシック"/>
              <a:ea typeface="ＭＳ Ｐゴシック"/>
            </a:rPr>
            <a:t>（自動表記にしてあります）</a:t>
          </a:r>
        </a:p>
      </xdr:txBody>
    </xdr:sp>
    <xdr:clientData/>
  </xdr:twoCellAnchor>
  <xdr:twoCellAnchor>
    <xdr:from>
      <xdr:col>2</xdr:col>
      <xdr:colOff>366077</xdr:colOff>
      <xdr:row>33</xdr:row>
      <xdr:rowOff>152400</xdr:rowOff>
    </xdr:from>
    <xdr:to>
      <xdr:col>4</xdr:col>
      <xdr:colOff>271453</xdr:colOff>
      <xdr:row>35</xdr:row>
      <xdr:rowOff>55972</xdr:rowOff>
    </xdr:to>
    <xdr:sp macro="" textlink="">
      <xdr:nvSpPr>
        <xdr:cNvPr id="25608" name="AutoShape 4">
          <a:extLst>
            <a:ext uri="{FF2B5EF4-FFF2-40B4-BE49-F238E27FC236}">
              <a16:creationId xmlns:a16="http://schemas.microsoft.com/office/drawing/2014/main" id="{DA6D73BF-B962-43F6-8185-BB28B1355A52}"/>
            </a:ext>
          </a:extLst>
        </xdr:cNvPr>
        <xdr:cNvSpPr>
          <a:spLocks noChangeArrowheads="1"/>
        </xdr:cNvSpPr>
      </xdr:nvSpPr>
      <xdr:spPr bwMode="auto">
        <a:xfrm>
          <a:off x="1942465" y="8331200"/>
          <a:ext cx="2077091" cy="285750"/>
        </a:xfrm>
        <a:prstGeom prst="wedgeRoundRectCallout">
          <a:avLst>
            <a:gd name="adj1" fmla="val -41928"/>
            <a:gd name="adj2" fmla="val -106667"/>
            <a:gd name="adj3" fmla="val 16667"/>
          </a:avLst>
        </a:prstGeom>
        <a:solidFill>
          <a:srgbClr val="CCFFFF"/>
        </a:solidFill>
        <a:ln w="9525">
          <a:solidFill>
            <a:srgbClr val="000000"/>
          </a:solidFill>
          <a:miter lim="800000"/>
          <a:headEnd/>
          <a:tailEnd/>
        </a:ln>
      </xdr:spPr>
      <xdr:txBody>
        <a:bodyPr vertOverflow="clip" wrap="square" lIns="27432" tIns="18288" rIns="27432" bIns="0" anchor="ctr" upright="1"/>
        <a:lstStyle/>
        <a:p>
          <a:pPr algn="ctr" rtl="0">
            <a:defRPr sz="1000"/>
          </a:pPr>
          <a:r>
            <a:rPr lang="ja-JP" altLang="en-US" sz="1000" b="0" i="0" u="none" strike="noStrike" baseline="0">
              <a:solidFill>
                <a:srgbClr val="000000"/>
              </a:solidFill>
              <a:latin typeface="ＭＳ Ｐゴシック"/>
              <a:ea typeface="ＭＳ Ｐゴシック"/>
            </a:rPr>
            <a:t>０になっているか確認すること</a:t>
          </a:r>
        </a:p>
      </xdr:txBody>
    </xdr:sp>
    <xdr:clientData/>
  </xdr:twoCellAnchor>
  <xdr:twoCellAnchor>
    <xdr:from>
      <xdr:col>3</xdr:col>
      <xdr:colOff>1049338</xdr:colOff>
      <xdr:row>6</xdr:row>
      <xdr:rowOff>142875</xdr:rowOff>
    </xdr:from>
    <xdr:to>
      <xdr:col>5</xdr:col>
      <xdr:colOff>747856</xdr:colOff>
      <xdr:row>9</xdr:row>
      <xdr:rowOff>69476</xdr:rowOff>
    </xdr:to>
    <xdr:sp macro="" textlink="">
      <xdr:nvSpPr>
        <xdr:cNvPr id="7" name="AutoShape 2">
          <a:extLst>
            <a:ext uri="{FF2B5EF4-FFF2-40B4-BE49-F238E27FC236}">
              <a16:creationId xmlns:a16="http://schemas.microsoft.com/office/drawing/2014/main" id="{59C2220B-17C6-4012-B505-791DE7064CF9}"/>
            </a:ext>
          </a:extLst>
        </xdr:cNvPr>
        <xdr:cNvSpPr>
          <a:spLocks noChangeArrowheads="1"/>
        </xdr:cNvSpPr>
      </xdr:nvSpPr>
      <xdr:spPr bwMode="auto">
        <a:xfrm>
          <a:off x="4048125" y="1466850"/>
          <a:ext cx="2066966" cy="669551"/>
        </a:xfrm>
        <a:prstGeom prst="wedgeRoundRectCallout">
          <a:avLst>
            <a:gd name="adj1" fmla="val -97074"/>
            <a:gd name="adj2" fmla="val -195452"/>
            <a:gd name="adj3" fmla="val 16667"/>
          </a:avLst>
        </a:prstGeom>
        <a:solidFill>
          <a:srgbClr val="CCFFFF"/>
        </a:solidFill>
        <a:ln w="9525">
          <a:solidFill>
            <a:srgbClr val="000000"/>
          </a:solidFill>
          <a:miter lim="800000"/>
          <a:headEnd/>
          <a:tailEnd/>
        </a:ln>
      </xdr:spPr>
      <xdr:txBody>
        <a:bodyPr vertOverflow="clip" wrap="square" lIns="27432" tIns="18288" rIns="27432" bIns="0" anchor="t"/>
        <a:lstStyle/>
        <a:p>
          <a:pPr algn="ctr" rtl="0">
            <a:lnSpc>
              <a:spcPts val="1200"/>
            </a:lnSpc>
            <a:defRPr sz="1000"/>
          </a:pPr>
          <a:r>
            <a:rPr lang="ja-JP" altLang="en-US" sz="1000" b="0" i="0" u="none" strike="noStrike" baseline="0">
              <a:solidFill>
                <a:srgbClr val="000000"/>
              </a:solidFill>
              <a:latin typeface="ＭＳ Ｐゴシック"/>
              <a:ea typeface="ＭＳ Ｐゴシック"/>
              <a:cs typeface="ＭＳ Ｐゴシック"/>
            </a:rPr>
            <a:t>修正か補正を選択してください。</a:t>
          </a:r>
          <a:endParaRPr lang="en-US" altLang="ja-JP" sz="1000" b="0" i="0" u="none" strike="noStrike" baseline="0">
            <a:solidFill>
              <a:srgbClr val="000000"/>
            </a:solidFill>
            <a:latin typeface="ＭＳ Ｐゴシック"/>
            <a:ea typeface="ＭＳ Ｐゴシック"/>
            <a:cs typeface="ＭＳ Ｐゴシック"/>
          </a:endParaRPr>
        </a:p>
        <a:p>
          <a:pPr algn="ctr" rtl="0">
            <a:lnSpc>
              <a:spcPts val="1200"/>
            </a:lnSpc>
            <a:defRPr sz="1000"/>
          </a:pPr>
          <a:r>
            <a:rPr lang="ja-JP" altLang="en-US" sz="1000" b="0" i="0" u="none" strike="noStrike" baseline="0">
              <a:solidFill>
                <a:srgbClr val="000000"/>
              </a:solidFill>
              <a:latin typeface="ＭＳ Ｐゴシック"/>
              <a:ea typeface="ＭＳ Ｐゴシック"/>
              <a:cs typeface="ＭＳ Ｐゴシック"/>
            </a:rPr>
            <a:t>修正予算・・・事業実施前</a:t>
          </a:r>
          <a:endParaRPr lang="en-US" altLang="ja-JP" sz="1000" b="0" i="0" u="none" strike="noStrike" baseline="0">
            <a:solidFill>
              <a:srgbClr val="000000"/>
            </a:solidFill>
            <a:latin typeface="ＭＳ Ｐゴシック"/>
            <a:ea typeface="ＭＳ Ｐゴシック"/>
            <a:cs typeface="ＭＳ Ｐゴシック"/>
          </a:endParaRPr>
        </a:p>
        <a:p>
          <a:pPr algn="ctr" rtl="0">
            <a:lnSpc>
              <a:spcPts val="1200"/>
            </a:lnSpc>
            <a:defRPr sz="1000"/>
          </a:pPr>
          <a:r>
            <a:rPr lang="ja-JP" altLang="en-US" sz="1000" b="0" i="0" u="none" strike="noStrike" baseline="0">
              <a:solidFill>
                <a:srgbClr val="000000"/>
              </a:solidFill>
              <a:latin typeface="ＭＳ Ｐゴシック"/>
              <a:ea typeface="ＭＳ Ｐゴシック"/>
              <a:cs typeface="ＭＳ Ｐゴシック"/>
            </a:rPr>
            <a:t>補正予算・・・事業実施後</a:t>
          </a:r>
        </a:p>
        <a:p>
          <a:pPr algn="ctr" rtl="0">
            <a:lnSpc>
              <a:spcPts val="1000"/>
            </a:lnSpc>
            <a:defRPr sz="1000"/>
          </a:pPr>
          <a:endParaRPr lang="ja-JP" altLang="en-US" sz="1100" b="0" i="0" u="none" strike="noStrike" baseline="0">
            <a:solidFill>
              <a:srgbClr val="000000"/>
            </a:solidFill>
            <a:latin typeface="ＭＳ Ｐゴシック"/>
            <a:ea typeface="ＭＳ Ｐゴシック"/>
            <a:cs typeface="ＭＳ Ｐゴシック"/>
          </a:endParaRPr>
        </a:p>
      </xdr:txBody>
    </xdr:sp>
    <xdr:clientData/>
  </xdr:twoCellAnchor>
  <xdr:twoCellAnchor>
    <xdr:from>
      <xdr:col>3</xdr:col>
      <xdr:colOff>381000</xdr:colOff>
      <xdr:row>2</xdr:row>
      <xdr:rowOff>9525</xdr:rowOff>
    </xdr:from>
    <xdr:to>
      <xdr:col>5</xdr:col>
      <xdr:colOff>1003323</xdr:colOff>
      <xdr:row>3</xdr:row>
      <xdr:rowOff>160937</xdr:rowOff>
    </xdr:to>
    <xdr:sp macro="" textlink="">
      <xdr:nvSpPr>
        <xdr:cNvPr id="8" name="AutoShape 2">
          <a:extLst>
            <a:ext uri="{FF2B5EF4-FFF2-40B4-BE49-F238E27FC236}">
              <a16:creationId xmlns:a16="http://schemas.microsoft.com/office/drawing/2014/main" id="{A36C09F8-3A16-44D1-A8FD-06EB252F2DEE}"/>
            </a:ext>
          </a:extLst>
        </xdr:cNvPr>
        <xdr:cNvSpPr>
          <a:spLocks noChangeArrowheads="1"/>
        </xdr:cNvSpPr>
      </xdr:nvSpPr>
      <xdr:spPr bwMode="auto">
        <a:xfrm>
          <a:off x="3324225" y="581025"/>
          <a:ext cx="3067050" cy="294217"/>
        </a:xfrm>
        <a:prstGeom prst="wedgeRoundRectCallout">
          <a:avLst>
            <a:gd name="adj1" fmla="val -107117"/>
            <a:gd name="adj2" fmla="val 43797"/>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l" rtl="0">
            <a:lnSpc>
              <a:spcPts val="1300"/>
            </a:lnSpc>
            <a:defRPr sz="1000"/>
          </a:pPr>
          <a:r>
            <a:rPr lang="ja-JP" altLang="en-US" sz="1000" b="0" i="0" strike="noStrike">
              <a:solidFill>
                <a:srgbClr val="000000"/>
              </a:solidFill>
              <a:latin typeface="ＭＳ Ｐゴシック"/>
              <a:ea typeface="ＭＳ Ｐゴシック"/>
            </a:rPr>
            <a:t>上程議案の事業名称</a:t>
          </a: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上段枠内記載名称</a:t>
          </a: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を記入</a:t>
          </a:r>
          <a:endParaRPr lang="ja-JP" altLang="en-US" sz="1000" b="1" i="0" strike="noStrike">
            <a:solidFill>
              <a:srgbClr val="000000"/>
            </a:solidFill>
            <a:latin typeface="ＭＳ Ｐゴシック"/>
            <a:ea typeface="ＭＳ Ｐゴシック"/>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xdr:col>
      <xdr:colOff>42003</xdr:colOff>
      <xdr:row>5</xdr:row>
      <xdr:rowOff>113179</xdr:rowOff>
    </xdr:from>
    <xdr:to>
      <xdr:col>6</xdr:col>
      <xdr:colOff>549509</xdr:colOff>
      <xdr:row>8</xdr:row>
      <xdr:rowOff>208461</xdr:rowOff>
    </xdr:to>
    <xdr:sp macro="" textlink="">
      <xdr:nvSpPr>
        <xdr:cNvPr id="14337" name="Oval 1">
          <a:extLst>
            <a:ext uri="{FF2B5EF4-FFF2-40B4-BE49-F238E27FC236}">
              <a16:creationId xmlns:a16="http://schemas.microsoft.com/office/drawing/2014/main" id="{2D205E6D-E9D2-4A33-9A57-1EEF08DF4987}"/>
            </a:ext>
          </a:extLst>
        </xdr:cNvPr>
        <xdr:cNvSpPr>
          <a:spLocks noChangeArrowheads="1"/>
        </xdr:cNvSpPr>
      </xdr:nvSpPr>
      <xdr:spPr bwMode="auto">
        <a:xfrm>
          <a:off x="576991" y="1275229"/>
          <a:ext cx="4156934" cy="1244600"/>
        </a:xfrm>
        <a:prstGeom prst="ellipse">
          <a:avLst/>
        </a:prstGeom>
        <a:solidFill>
          <a:srgbClr val="CCFFFF"/>
        </a:solidFill>
        <a:ln w="9525">
          <a:solidFill>
            <a:srgbClr val="000000"/>
          </a:solidFill>
          <a:round/>
          <a:headEnd/>
          <a:tailEnd/>
        </a:ln>
      </xdr:spPr>
      <xdr:txBody>
        <a:bodyPr vertOverflow="clip" wrap="square" lIns="27432" tIns="18288" rIns="27432" bIns="0" anchor="t" upright="1"/>
        <a:lstStyle/>
        <a:p>
          <a:pPr algn="ctr" rtl="0">
            <a:lnSpc>
              <a:spcPts val="800"/>
            </a:lnSpc>
            <a:defRPr sz="1000"/>
          </a:pPr>
          <a:r>
            <a:rPr lang="ja-JP" altLang="en-US" sz="1100" b="0" i="0" u="none" strike="noStrike" baseline="0">
              <a:solidFill>
                <a:srgbClr val="000000"/>
              </a:solidFill>
              <a:latin typeface="ＭＳ Ｐゴシック"/>
              <a:ea typeface="ＭＳ Ｐゴシック"/>
            </a:rPr>
            <a:t>修正・補正予算額－承認済予算額＝差異</a:t>
          </a:r>
        </a:p>
        <a:p>
          <a:pPr algn="ctr" rtl="0">
            <a:lnSpc>
              <a:spcPts val="1100"/>
            </a:lnSpc>
            <a:defRPr sz="1000"/>
          </a:pPr>
          <a:r>
            <a:rPr lang="ja-JP" altLang="en-US" sz="1100" b="0" i="0" u="none" strike="noStrike" baseline="0">
              <a:solidFill>
                <a:srgbClr val="000000"/>
              </a:solidFill>
              <a:latin typeface="ＭＳ Ｐゴシック"/>
              <a:ea typeface="ＭＳ Ｐゴシック"/>
            </a:rPr>
            <a:t>（計算式はいれてあります）</a:t>
          </a:r>
        </a:p>
        <a:p>
          <a:pPr algn="ctr" rtl="0">
            <a:lnSpc>
              <a:spcPts val="1000"/>
            </a:lnSpc>
            <a:defRPr sz="1000"/>
          </a:pPr>
          <a:r>
            <a:rPr lang="ja-JP" altLang="en-US" sz="1100" b="0" i="0" u="none" strike="noStrike" baseline="0">
              <a:solidFill>
                <a:srgbClr val="000000"/>
              </a:solidFill>
              <a:latin typeface="ＭＳ Ｐゴシック"/>
              <a:ea typeface="ＭＳ Ｐゴシック"/>
            </a:rPr>
            <a:t>マイナス時の表記は△でお願いします</a:t>
          </a:r>
        </a:p>
        <a:p>
          <a:pPr algn="ctr" rtl="0">
            <a:lnSpc>
              <a:spcPts val="900"/>
            </a:lnSpc>
            <a:defRPr sz="1000"/>
          </a:pPr>
          <a:r>
            <a:rPr lang="ja-JP" altLang="en-US" sz="1100" b="0" i="0" u="none" strike="noStrike" baseline="0">
              <a:solidFill>
                <a:srgbClr val="000000"/>
              </a:solidFill>
              <a:latin typeface="ＭＳ Ｐゴシック"/>
              <a:ea typeface="ＭＳ Ｐゴシック"/>
            </a:rPr>
            <a:t>（自動表記するようにしてあります）</a:t>
          </a:r>
        </a:p>
      </xdr:txBody>
    </xdr:sp>
    <xdr:clientData/>
  </xdr:twoCellAnchor>
  <xdr:twoCellAnchor>
    <xdr:from>
      <xdr:col>3</xdr:col>
      <xdr:colOff>198755</xdr:colOff>
      <xdr:row>14</xdr:row>
      <xdr:rowOff>117475</xdr:rowOff>
    </xdr:from>
    <xdr:to>
      <xdr:col>5</xdr:col>
      <xdr:colOff>1294446</xdr:colOff>
      <xdr:row>17</xdr:row>
      <xdr:rowOff>41275</xdr:rowOff>
    </xdr:to>
    <xdr:sp macro="" textlink="">
      <xdr:nvSpPr>
        <xdr:cNvPr id="14339" name="AutoShape 3">
          <a:extLst>
            <a:ext uri="{FF2B5EF4-FFF2-40B4-BE49-F238E27FC236}">
              <a16:creationId xmlns:a16="http://schemas.microsoft.com/office/drawing/2014/main" id="{2C714E57-8F65-49FE-B444-8E3AA3749611}"/>
            </a:ext>
          </a:extLst>
        </xdr:cNvPr>
        <xdr:cNvSpPr>
          <a:spLocks noChangeArrowheads="1"/>
        </xdr:cNvSpPr>
      </xdr:nvSpPr>
      <xdr:spPr bwMode="auto">
        <a:xfrm>
          <a:off x="741680" y="4156075"/>
          <a:ext cx="3205221" cy="1066800"/>
        </a:xfrm>
        <a:prstGeom prst="roundRect">
          <a:avLst>
            <a:gd name="adj" fmla="val 16667"/>
          </a:avLst>
        </a:prstGeom>
        <a:solidFill>
          <a:srgbClr val="CCFFFF"/>
        </a:solidFill>
        <a:ln w="9525">
          <a:solidFill>
            <a:srgbClr val="000000"/>
          </a:solidFill>
          <a:round/>
          <a:headEnd/>
          <a:tailEnd/>
        </a:ln>
      </xdr:spPr>
      <xdr:txBody>
        <a:bodyPr vertOverflow="clip" wrap="square" lIns="27432" tIns="18288" rIns="0" bIns="0" anchor="t" upright="1"/>
        <a:lstStyle/>
        <a:p>
          <a:pPr algn="l" rtl="0">
            <a:lnSpc>
              <a:spcPts val="1200"/>
            </a:lnSpc>
            <a:defRPr sz="1000"/>
          </a:pPr>
          <a:r>
            <a:rPr lang="ja-JP" altLang="en-US" sz="1000" b="0" i="0" u="none" strike="noStrike" baseline="0">
              <a:solidFill>
                <a:srgbClr val="000000"/>
              </a:solidFill>
              <a:latin typeface="ＭＳ Ｐゴシック"/>
              <a:ea typeface="ＭＳ Ｐゴシック"/>
            </a:rPr>
            <a:t>・該当する収入・支出科目のみ使用し、空欄</a:t>
          </a:r>
          <a:r>
            <a:rPr lang="en-US" altLang="ja-JP" sz="1000" b="0" i="0" u="none" strike="noStrike" baseline="0">
              <a:solidFill>
                <a:srgbClr val="000000"/>
              </a:solidFill>
              <a:latin typeface="ＭＳ Ｐゴシック"/>
              <a:ea typeface="ＭＳ Ｐゴシック"/>
            </a:rPr>
            <a:t>(</a:t>
          </a:r>
          <a:r>
            <a:rPr lang="ja-JP" altLang="en-US" sz="1000" b="0" i="0" u="none" strike="noStrike" baseline="0">
              <a:solidFill>
                <a:srgbClr val="000000"/>
              </a:solidFill>
              <a:latin typeface="ＭＳ Ｐゴシック"/>
              <a:ea typeface="ＭＳ Ｐゴシック"/>
            </a:rPr>
            <a:t>段落含む</a:t>
          </a:r>
          <a:r>
            <a:rPr lang="en-US" altLang="ja-JP" sz="1000" b="0" i="0" u="none" strike="noStrike" baseline="0">
              <a:solidFill>
                <a:srgbClr val="000000"/>
              </a:solidFill>
              <a:latin typeface="ＭＳ Ｐゴシック"/>
              <a:ea typeface="ＭＳ Ｐゴシック"/>
            </a:rPr>
            <a:t>)</a:t>
          </a:r>
          <a:r>
            <a:rPr lang="ja-JP" altLang="en-US" sz="1000" b="0" i="0" u="none" strike="noStrike" baseline="0">
              <a:solidFill>
                <a:srgbClr val="000000"/>
              </a:solidFill>
              <a:latin typeface="ＭＳ Ｐゴシック"/>
              <a:ea typeface="ＭＳ Ｐゴシック"/>
            </a:rPr>
            <a:t>を作らない，行削除する</a:t>
          </a:r>
        </a:p>
        <a:p>
          <a:pPr algn="l" rtl="0">
            <a:lnSpc>
              <a:spcPts val="1200"/>
            </a:lnSpc>
            <a:defRPr sz="1000"/>
          </a:pPr>
          <a:r>
            <a:rPr lang="ja-JP" altLang="en-US" sz="1000" b="0" i="0" u="none" strike="noStrike" baseline="0">
              <a:solidFill>
                <a:srgbClr val="000000"/>
              </a:solidFill>
              <a:latin typeface="ＭＳ Ｐゴシック"/>
              <a:ea typeface="ＭＳ Ｐゴシック"/>
            </a:rPr>
            <a:t>・金額には３桁ごとの　カンマ</a:t>
          </a:r>
          <a:r>
            <a:rPr lang="en-US" altLang="ja-JP" sz="1000" b="0" i="0" u="none" strike="noStrike" baseline="0">
              <a:solidFill>
                <a:srgbClr val="000000"/>
              </a:solidFill>
              <a:latin typeface="ＭＳ Ｐゴシック"/>
              <a:ea typeface="ＭＳ Ｐゴシック"/>
            </a:rPr>
            <a:t>(</a:t>
          </a:r>
          <a:r>
            <a:rPr lang="ja-JP" altLang="en-US" sz="1000" b="0" i="0" u="none" strike="noStrike" baseline="0">
              <a:solidFill>
                <a:srgbClr val="000000"/>
              </a:solidFill>
              <a:latin typeface="ＭＳ Ｐゴシック"/>
              <a:ea typeface="ＭＳ Ｐゴシック"/>
            </a:rPr>
            <a:t>，</a:t>
          </a:r>
          <a:r>
            <a:rPr lang="en-US" altLang="ja-JP" sz="1000" b="0" i="0" u="none" strike="noStrike" baseline="0">
              <a:solidFill>
                <a:srgbClr val="000000"/>
              </a:solidFill>
              <a:latin typeface="ＭＳ Ｐゴシック"/>
              <a:ea typeface="ＭＳ Ｐゴシック"/>
            </a:rPr>
            <a:t>)</a:t>
          </a:r>
          <a:r>
            <a:rPr lang="ja-JP" altLang="en-US" sz="1000" b="0" i="0" u="none" strike="noStrike" baseline="0">
              <a:solidFill>
                <a:srgbClr val="000000"/>
              </a:solidFill>
              <a:latin typeface="ＭＳ Ｐゴシック"/>
              <a:ea typeface="ＭＳ Ｐゴシック"/>
            </a:rPr>
            <a:t>が打たれていること</a:t>
          </a:r>
        </a:p>
        <a:p>
          <a:pPr algn="l" rtl="0">
            <a:lnSpc>
              <a:spcPts val="1200"/>
            </a:lnSpc>
            <a:defRPr sz="1000"/>
          </a:pPr>
          <a:r>
            <a:rPr lang="ja-JP" altLang="en-US" sz="1000" b="0" i="0" u="none" strike="noStrike" baseline="0">
              <a:solidFill>
                <a:srgbClr val="000000"/>
              </a:solidFill>
              <a:latin typeface="ＭＳ Ｐゴシック"/>
              <a:ea typeface="ＭＳ Ｐゴシック"/>
            </a:rPr>
            <a:t>・消費税込みで記載</a:t>
          </a:r>
        </a:p>
        <a:p>
          <a:pPr algn="l" rtl="0">
            <a:lnSpc>
              <a:spcPts val="1100"/>
            </a:lnSpc>
            <a:defRPr sz="1000"/>
          </a:pPr>
          <a:r>
            <a:rPr lang="ja-JP" altLang="en-US" sz="1000" b="0" i="0" u="none" strike="noStrike" baseline="0">
              <a:solidFill>
                <a:srgbClr val="000000"/>
              </a:solidFill>
              <a:latin typeface="ＭＳ Ｐゴシック"/>
              <a:ea typeface="ＭＳ Ｐゴシック"/>
            </a:rPr>
            <a:t>・摘要欄は詳細に記入すること</a:t>
          </a:r>
        </a:p>
        <a:p>
          <a:pPr algn="l" rtl="0">
            <a:lnSpc>
              <a:spcPts val="1300"/>
            </a:lnSpc>
            <a:defRPr sz="1000"/>
          </a:pPr>
          <a:r>
            <a:rPr lang="ja-JP" altLang="en-US" sz="1100" b="0" i="0" u="none" strike="noStrike" baseline="0">
              <a:solidFill>
                <a:srgbClr val="000000"/>
              </a:solidFill>
              <a:latin typeface="ＭＳ Ｐゴシック"/>
              <a:ea typeface="ＭＳ Ｐゴシック"/>
            </a:rPr>
            <a:t> </a:t>
          </a:r>
        </a:p>
      </xdr:txBody>
    </xdr:sp>
    <xdr:clientData/>
  </xdr:twoCellAnchor>
  <xdr:twoCellAnchor>
    <xdr:from>
      <xdr:col>3</xdr:col>
      <xdr:colOff>766651</xdr:colOff>
      <xdr:row>19</xdr:row>
      <xdr:rowOff>163606</xdr:rowOff>
    </xdr:from>
    <xdr:to>
      <xdr:col>7</xdr:col>
      <xdr:colOff>492654</xdr:colOff>
      <xdr:row>22</xdr:row>
      <xdr:rowOff>277906</xdr:rowOff>
    </xdr:to>
    <xdr:sp macro="" textlink="">
      <xdr:nvSpPr>
        <xdr:cNvPr id="14340" name="Oval 4">
          <a:extLst>
            <a:ext uri="{FF2B5EF4-FFF2-40B4-BE49-F238E27FC236}">
              <a16:creationId xmlns:a16="http://schemas.microsoft.com/office/drawing/2014/main" id="{31C94FB7-E7C6-46EE-B3FA-A91AE96668C9}"/>
            </a:ext>
          </a:extLst>
        </xdr:cNvPr>
        <xdr:cNvSpPr>
          <a:spLocks noChangeArrowheads="1"/>
        </xdr:cNvSpPr>
      </xdr:nvSpPr>
      <xdr:spPr bwMode="auto">
        <a:xfrm>
          <a:off x="1389530" y="5665694"/>
          <a:ext cx="4407834" cy="1257300"/>
        </a:xfrm>
        <a:prstGeom prst="ellipse">
          <a:avLst/>
        </a:prstGeom>
        <a:solidFill>
          <a:srgbClr val="CCFFFF"/>
        </a:solidFill>
        <a:ln w="9525">
          <a:solidFill>
            <a:srgbClr val="000000"/>
          </a:solidFill>
          <a:round/>
          <a:headEnd/>
          <a:tailEnd/>
        </a:ln>
      </xdr:spPr>
      <xdr:txBody>
        <a:bodyPr vertOverflow="clip" wrap="square" lIns="27432" tIns="18288" rIns="27432" bIns="0" anchor="t" upright="1"/>
        <a:lstStyle/>
        <a:p>
          <a:pPr algn="ctr" rtl="0">
            <a:lnSpc>
              <a:spcPts val="800"/>
            </a:lnSpc>
            <a:defRPr sz="1000"/>
          </a:pPr>
          <a:r>
            <a:rPr lang="ja-JP" altLang="en-US" sz="1100" b="0" i="0" u="none" strike="noStrike" baseline="0">
              <a:solidFill>
                <a:srgbClr val="000000"/>
              </a:solidFill>
              <a:latin typeface="ＭＳ Ｐゴシック"/>
              <a:ea typeface="ＭＳ Ｐゴシック"/>
            </a:rPr>
            <a:t>修正・補正予算額－承認済予算額＝差異</a:t>
          </a:r>
        </a:p>
        <a:p>
          <a:pPr algn="ctr" rtl="0">
            <a:lnSpc>
              <a:spcPts val="1100"/>
            </a:lnSpc>
            <a:defRPr sz="1000"/>
          </a:pPr>
          <a:r>
            <a:rPr lang="ja-JP" altLang="en-US" sz="1100" b="0" i="0" u="none" strike="noStrike" baseline="0">
              <a:solidFill>
                <a:srgbClr val="000000"/>
              </a:solidFill>
              <a:latin typeface="ＭＳ Ｐゴシック"/>
              <a:ea typeface="ＭＳ Ｐゴシック"/>
            </a:rPr>
            <a:t>（計算式はいれてあります）</a:t>
          </a:r>
        </a:p>
        <a:p>
          <a:pPr algn="ctr" rtl="0">
            <a:lnSpc>
              <a:spcPts val="1000"/>
            </a:lnSpc>
            <a:defRPr sz="1000"/>
          </a:pPr>
          <a:r>
            <a:rPr lang="ja-JP" altLang="en-US" sz="1100" b="0" i="0" u="none" strike="noStrike" baseline="0">
              <a:solidFill>
                <a:srgbClr val="000000"/>
              </a:solidFill>
              <a:latin typeface="ＭＳ Ｐゴシック"/>
              <a:ea typeface="ＭＳ Ｐゴシック"/>
            </a:rPr>
            <a:t>マイナス時の表記は△でお願いします</a:t>
          </a:r>
        </a:p>
        <a:p>
          <a:pPr algn="ctr" rtl="0">
            <a:lnSpc>
              <a:spcPts val="900"/>
            </a:lnSpc>
            <a:defRPr sz="1000"/>
          </a:pPr>
          <a:r>
            <a:rPr lang="ja-JP" altLang="en-US" sz="1100" b="0" i="0" u="none" strike="noStrike" baseline="0">
              <a:solidFill>
                <a:srgbClr val="000000"/>
              </a:solidFill>
              <a:latin typeface="ＭＳ Ｐゴシック"/>
              <a:ea typeface="ＭＳ Ｐゴシック"/>
            </a:rPr>
            <a:t>（自動表記するようにしてあります）</a:t>
          </a:r>
        </a:p>
      </xdr:txBody>
    </xdr:sp>
    <xdr:clientData/>
  </xdr:twoCellAnchor>
  <xdr:twoCellAnchor>
    <xdr:from>
      <xdr:col>0</xdr:col>
      <xdr:colOff>19106</xdr:colOff>
      <xdr:row>9</xdr:row>
      <xdr:rowOff>212725</xdr:rowOff>
    </xdr:from>
    <xdr:to>
      <xdr:col>4</xdr:col>
      <xdr:colOff>635719</xdr:colOff>
      <xdr:row>10</xdr:row>
      <xdr:rowOff>114374</xdr:rowOff>
    </xdr:to>
    <xdr:sp macro="" textlink="">
      <xdr:nvSpPr>
        <xdr:cNvPr id="24582" name="AutoShape 3">
          <a:extLst>
            <a:ext uri="{FF2B5EF4-FFF2-40B4-BE49-F238E27FC236}">
              <a16:creationId xmlns:a16="http://schemas.microsoft.com/office/drawing/2014/main" id="{082FC94B-C7B1-4F8E-AE6B-E43F7429E5FD}"/>
            </a:ext>
          </a:extLst>
        </xdr:cNvPr>
        <xdr:cNvSpPr>
          <a:spLocks noChangeArrowheads="1"/>
        </xdr:cNvSpPr>
      </xdr:nvSpPr>
      <xdr:spPr bwMode="auto">
        <a:xfrm>
          <a:off x="36569" y="2905125"/>
          <a:ext cx="2299065" cy="276225"/>
        </a:xfrm>
        <a:prstGeom prst="wedgeRoundRectCallout">
          <a:avLst>
            <a:gd name="adj1" fmla="val -37066"/>
            <a:gd name="adj2" fmla="val -185231"/>
            <a:gd name="adj3" fmla="val 16667"/>
          </a:avLst>
        </a:prstGeom>
        <a:solidFill>
          <a:srgbClr val="CCFFFF"/>
        </a:solidFill>
        <a:ln w="9525">
          <a:solidFill>
            <a:srgbClr val="000000"/>
          </a:solidFill>
          <a:miter lim="800000"/>
          <a:headEnd/>
          <a:tailEnd/>
        </a:ln>
      </xdr:spPr>
      <xdr:txBody>
        <a:bodyPr vertOverflow="clip" wrap="square" lIns="27432" tIns="18288" rIns="0" bIns="0" anchor="ctr"/>
        <a:lstStyle/>
        <a:p>
          <a:pPr algn="l" rtl="0">
            <a:lnSpc>
              <a:spcPts val="1300"/>
            </a:lnSpc>
            <a:defRPr sz="1000"/>
          </a:pPr>
          <a:r>
            <a:rPr lang="ja-JP" altLang="en-US" sz="1000" b="0" i="0" u="none" strike="noStrike" baseline="0">
              <a:solidFill>
                <a:srgbClr val="000000"/>
              </a:solidFill>
              <a:latin typeface="ＭＳ Ｐゴシック"/>
              <a:ea typeface="ＭＳ Ｐゴシック"/>
            </a:rPr>
            <a:t>様式１４の項目に番号をあわせること</a:t>
          </a:r>
        </a:p>
      </xdr:txBody>
    </xdr:sp>
    <xdr:clientData/>
  </xdr:twoCellAnchor>
  <xdr:twoCellAnchor>
    <xdr:from>
      <xdr:col>6</xdr:col>
      <xdr:colOff>783590</xdr:colOff>
      <xdr:row>6</xdr:row>
      <xdr:rowOff>209550</xdr:rowOff>
    </xdr:from>
    <xdr:to>
      <xdr:col>8</xdr:col>
      <xdr:colOff>724882</xdr:colOff>
      <xdr:row>8</xdr:row>
      <xdr:rowOff>136211</xdr:rowOff>
    </xdr:to>
    <xdr:sp macro="" textlink="">
      <xdr:nvSpPr>
        <xdr:cNvPr id="7" name="AutoShape 2">
          <a:extLst>
            <a:ext uri="{FF2B5EF4-FFF2-40B4-BE49-F238E27FC236}">
              <a16:creationId xmlns:a16="http://schemas.microsoft.com/office/drawing/2014/main" id="{D7FACB81-CD70-49DE-B1EC-66B45804CCB3}"/>
            </a:ext>
          </a:extLst>
        </xdr:cNvPr>
        <xdr:cNvSpPr>
          <a:spLocks noChangeArrowheads="1"/>
        </xdr:cNvSpPr>
      </xdr:nvSpPr>
      <xdr:spPr bwMode="auto">
        <a:xfrm>
          <a:off x="4990465" y="1768475"/>
          <a:ext cx="2190750" cy="682225"/>
        </a:xfrm>
        <a:prstGeom prst="wedgeRoundRectCallout">
          <a:avLst>
            <a:gd name="adj1" fmla="val -62730"/>
            <a:gd name="adj2" fmla="val -143739"/>
            <a:gd name="adj3" fmla="val 16667"/>
          </a:avLst>
        </a:prstGeom>
        <a:solidFill>
          <a:srgbClr val="CCFFFF"/>
        </a:solidFill>
        <a:ln w="9525">
          <a:solidFill>
            <a:srgbClr val="000000"/>
          </a:solidFill>
          <a:miter lim="800000"/>
          <a:headEnd/>
          <a:tailEnd/>
        </a:ln>
      </xdr:spPr>
      <xdr:txBody>
        <a:bodyPr vertOverflow="clip" wrap="square" lIns="27432" tIns="18288" rIns="27432" bIns="0" anchor="ctr"/>
        <a:lstStyle/>
        <a:p>
          <a:pPr algn="ctr" rtl="0">
            <a:lnSpc>
              <a:spcPts val="1200"/>
            </a:lnSpc>
            <a:defRPr sz="1000"/>
          </a:pPr>
          <a:r>
            <a:rPr lang="ja-JP" altLang="en-US" sz="1000" b="0" i="0" u="none" strike="noStrike" baseline="0">
              <a:solidFill>
                <a:srgbClr val="000000"/>
              </a:solidFill>
              <a:latin typeface="ＭＳ Ｐゴシック"/>
              <a:ea typeface="ＭＳ Ｐゴシック"/>
              <a:cs typeface="ＭＳ Ｐゴシック"/>
            </a:rPr>
            <a:t>修正か補正を選択してください。</a:t>
          </a:r>
          <a:endParaRPr lang="en-US" altLang="ja-JP" sz="1000" b="0" i="0" u="none" strike="noStrike" baseline="0">
            <a:solidFill>
              <a:srgbClr val="000000"/>
            </a:solidFill>
            <a:latin typeface="ＭＳ Ｐゴシック"/>
            <a:ea typeface="ＭＳ Ｐゴシック"/>
            <a:cs typeface="ＭＳ Ｐゴシック"/>
          </a:endParaRPr>
        </a:p>
        <a:p>
          <a:pPr algn="ctr" rtl="0">
            <a:defRPr sz="1000"/>
          </a:pPr>
          <a:r>
            <a:rPr lang="ja-JP" altLang="en-US" sz="1000" b="0" i="0" u="none" strike="noStrike" baseline="0">
              <a:solidFill>
                <a:srgbClr val="000000"/>
              </a:solidFill>
              <a:latin typeface="ＭＳ Ｐゴシック"/>
              <a:ea typeface="ＭＳ Ｐゴシック"/>
              <a:cs typeface="ＭＳ Ｐゴシック"/>
            </a:rPr>
            <a:t>修正予算・・・事業実施前</a:t>
          </a:r>
          <a:endParaRPr lang="en-US" altLang="ja-JP" sz="1000" b="0" i="0" u="none" strike="noStrike" baseline="0">
            <a:solidFill>
              <a:srgbClr val="000000"/>
            </a:solidFill>
            <a:latin typeface="ＭＳ Ｐゴシック"/>
            <a:ea typeface="ＭＳ Ｐゴシック"/>
            <a:cs typeface="ＭＳ Ｐゴシック"/>
          </a:endParaRPr>
        </a:p>
        <a:p>
          <a:pPr algn="ctr" rtl="0">
            <a:lnSpc>
              <a:spcPts val="1200"/>
            </a:lnSpc>
            <a:defRPr sz="1000"/>
          </a:pPr>
          <a:r>
            <a:rPr lang="ja-JP" altLang="en-US" sz="1000" b="0" i="0" u="none" strike="noStrike" baseline="0">
              <a:solidFill>
                <a:srgbClr val="000000"/>
              </a:solidFill>
              <a:latin typeface="ＭＳ Ｐゴシック"/>
              <a:ea typeface="ＭＳ Ｐゴシック"/>
              <a:cs typeface="ＭＳ Ｐゴシック"/>
            </a:rPr>
            <a:t>補正予算・・・事業実施後</a:t>
          </a:r>
        </a:p>
        <a:p>
          <a:pPr algn="ctr" rtl="0">
            <a:lnSpc>
              <a:spcPts val="1000"/>
            </a:lnSpc>
            <a:defRPr sz="1000"/>
          </a:pPr>
          <a:endParaRPr lang="ja-JP" altLang="en-US" sz="1100" b="0" i="0" u="none" strike="noStrike" baseline="0">
            <a:solidFill>
              <a:srgbClr val="000000"/>
            </a:solidFill>
            <a:latin typeface="ＭＳ Ｐゴシック"/>
            <a:ea typeface="ＭＳ Ｐゴシック"/>
            <a:cs typeface="ＭＳ Ｐゴシック"/>
          </a:endParaRPr>
        </a:p>
      </xdr:txBody>
    </xdr:sp>
    <xdr:clientData/>
  </xdr:twoCellAnchor>
  <xdr:twoCellAnchor>
    <xdr:from>
      <xdr:col>6</xdr:col>
      <xdr:colOff>305117</xdr:colOff>
      <xdr:row>15</xdr:row>
      <xdr:rowOff>0</xdr:rowOff>
    </xdr:from>
    <xdr:to>
      <xdr:col>8</xdr:col>
      <xdr:colOff>245831</xdr:colOff>
      <xdr:row>16</xdr:row>
      <xdr:rowOff>307601</xdr:rowOff>
    </xdr:to>
    <xdr:sp macro="" textlink="">
      <xdr:nvSpPr>
        <xdr:cNvPr id="8" name="AutoShape 2">
          <a:extLst>
            <a:ext uri="{FF2B5EF4-FFF2-40B4-BE49-F238E27FC236}">
              <a16:creationId xmlns:a16="http://schemas.microsoft.com/office/drawing/2014/main" id="{EED62C59-5DA3-4FB8-9EEC-84F5567E25E6}"/>
            </a:ext>
          </a:extLst>
        </xdr:cNvPr>
        <xdr:cNvSpPr>
          <a:spLocks noChangeArrowheads="1"/>
        </xdr:cNvSpPr>
      </xdr:nvSpPr>
      <xdr:spPr bwMode="auto">
        <a:xfrm>
          <a:off x="4462780" y="4425950"/>
          <a:ext cx="2193342" cy="688601"/>
        </a:xfrm>
        <a:prstGeom prst="wedgeRoundRectCallout">
          <a:avLst>
            <a:gd name="adj1" fmla="val -39087"/>
            <a:gd name="adj2" fmla="val -119009"/>
            <a:gd name="adj3" fmla="val 16667"/>
          </a:avLst>
        </a:prstGeom>
        <a:solidFill>
          <a:srgbClr val="CCFFFF"/>
        </a:solidFill>
        <a:ln w="9525">
          <a:solidFill>
            <a:srgbClr val="000000"/>
          </a:solidFill>
          <a:miter lim="800000"/>
          <a:headEnd/>
          <a:tailEnd/>
        </a:ln>
      </xdr:spPr>
      <xdr:txBody>
        <a:bodyPr vertOverflow="clip" wrap="square" lIns="27432" tIns="18288" rIns="27432" bIns="0" anchor="t"/>
        <a:lstStyle/>
        <a:p>
          <a:pPr algn="ctr" rtl="0">
            <a:lnSpc>
              <a:spcPts val="1300"/>
            </a:lnSpc>
            <a:defRPr sz="1000"/>
          </a:pPr>
          <a:r>
            <a:rPr lang="ja-JP" altLang="en-US" sz="1050" b="0" i="0" u="none" strike="noStrike" baseline="0">
              <a:solidFill>
                <a:srgbClr val="000000"/>
              </a:solidFill>
              <a:latin typeface="ＭＳ Ｐゴシック"/>
              <a:ea typeface="ＭＳ Ｐゴシック"/>
              <a:cs typeface="ＭＳ Ｐゴシック"/>
            </a:rPr>
            <a:t>修正か補正を選択してください。</a:t>
          </a:r>
          <a:endParaRPr lang="en-US" altLang="ja-JP" sz="1050" b="0" i="0" u="none" strike="noStrike" baseline="0">
            <a:solidFill>
              <a:srgbClr val="000000"/>
            </a:solidFill>
            <a:latin typeface="ＭＳ Ｐゴシック"/>
            <a:ea typeface="ＭＳ Ｐゴシック"/>
            <a:cs typeface="ＭＳ Ｐゴシック"/>
          </a:endParaRPr>
        </a:p>
        <a:p>
          <a:pPr algn="ctr" rtl="0">
            <a:lnSpc>
              <a:spcPts val="1300"/>
            </a:lnSpc>
            <a:defRPr sz="1000"/>
          </a:pPr>
          <a:r>
            <a:rPr lang="ja-JP" altLang="en-US" sz="1050" b="0" i="0" u="none" strike="noStrike" baseline="0">
              <a:solidFill>
                <a:srgbClr val="000000"/>
              </a:solidFill>
              <a:latin typeface="ＭＳ Ｐゴシック"/>
              <a:ea typeface="ＭＳ Ｐゴシック"/>
              <a:cs typeface="ＭＳ Ｐゴシック"/>
            </a:rPr>
            <a:t>修正予算・・・事業実施前</a:t>
          </a:r>
          <a:endParaRPr lang="en-US" altLang="ja-JP" sz="1050" b="0" i="0" u="none" strike="noStrike" baseline="0">
            <a:solidFill>
              <a:srgbClr val="000000"/>
            </a:solidFill>
            <a:latin typeface="ＭＳ Ｐゴシック"/>
            <a:ea typeface="ＭＳ Ｐゴシック"/>
            <a:cs typeface="ＭＳ Ｐゴシック"/>
          </a:endParaRPr>
        </a:p>
        <a:p>
          <a:pPr algn="ctr" rtl="0">
            <a:lnSpc>
              <a:spcPts val="1200"/>
            </a:lnSpc>
            <a:defRPr sz="1000"/>
          </a:pPr>
          <a:r>
            <a:rPr lang="ja-JP" altLang="en-US" sz="1050" b="0" i="0" u="none" strike="noStrike" baseline="0">
              <a:solidFill>
                <a:srgbClr val="000000"/>
              </a:solidFill>
              <a:latin typeface="ＭＳ Ｐゴシック"/>
              <a:ea typeface="ＭＳ Ｐゴシック"/>
              <a:cs typeface="ＭＳ Ｐゴシック"/>
            </a:rPr>
            <a:t>補正予算・・・事業実施後</a:t>
          </a:r>
        </a:p>
        <a:p>
          <a:pPr algn="ctr" rtl="0">
            <a:lnSpc>
              <a:spcPts val="1100"/>
            </a:lnSpc>
            <a:defRPr sz="1000"/>
          </a:pPr>
          <a:endParaRPr lang="ja-JP" altLang="en-US" sz="1100" b="0" i="0" u="none" strike="noStrike" baseline="0">
            <a:solidFill>
              <a:srgbClr val="000000"/>
            </a:solidFill>
            <a:latin typeface="ＭＳ Ｐゴシック"/>
            <a:ea typeface="ＭＳ Ｐゴシック"/>
            <a:cs typeface="ＭＳ Ｐゴシック"/>
          </a:endParaRPr>
        </a:p>
      </xdr:txBody>
    </xdr:sp>
    <xdr:clientData/>
  </xdr:twoCellAnchor>
  <xdr:twoCellAnchor>
    <xdr:from>
      <xdr:col>6</xdr:col>
      <xdr:colOff>514986</xdr:colOff>
      <xdr:row>0</xdr:row>
      <xdr:rowOff>35242</xdr:rowOff>
    </xdr:from>
    <xdr:to>
      <xdr:col>8</xdr:col>
      <xdr:colOff>206121</xdr:colOff>
      <xdr:row>2</xdr:row>
      <xdr:rowOff>76136</xdr:rowOff>
    </xdr:to>
    <xdr:sp macro="" textlink="">
      <xdr:nvSpPr>
        <xdr:cNvPr id="9" name="AutoShape 2">
          <a:extLst>
            <a:ext uri="{FF2B5EF4-FFF2-40B4-BE49-F238E27FC236}">
              <a16:creationId xmlns:a16="http://schemas.microsoft.com/office/drawing/2014/main" id="{337B2798-B355-4089-B552-81C25C291926}"/>
            </a:ext>
          </a:extLst>
        </xdr:cNvPr>
        <xdr:cNvSpPr>
          <a:spLocks noChangeArrowheads="1"/>
        </xdr:cNvSpPr>
      </xdr:nvSpPr>
      <xdr:spPr bwMode="auto">
        <a:xfrm>
          <a:off x="4696461" y="49530"/>
          <a:ext cx="1932939" cy="483870"/>
        </a:xfrm>
        <a:prstGeom prst="wedgeRoundRectCallout">
          <a:avLst>
            <a:gd name="adj1" fmla="val -60430"/>
            <a:gd name="adj2" fmla="val -12717"/>
            <a:gd name="adj3" fmla="val 16667"/>
          </a:avLst>
        </a:prstGeom>
        <a:solidFill>
          <a:srgbClr val="CCFFFF"/>
        </a:solidFill>
        <a:ln w="9525">
          <a:solidFill>
            <a:srgbClr val="000000"/>
          </a:solidFill>
          <a:miter lim="800000"/>
          <a:headEnd/>
          <a:tailEnd/>
        </a:ln>
      </xdr:spPr>
      <xdr:txBody>
        <a:bodyPr vertOverflow="clip" wrap="square" lIns="27432" tIns="18288" rIns="0" bIns="0" anchor="t" upright="1"/>
        <a:lstStyle/>
        <a:p>
          <a:pPr algn="l" rtl="0">
            <a:lnSpc>
              <a:spcPts val="1100"/>
            </a:lnSpc>
            <a:defRPr sz="1000"/>
          </a:pPr>
          <a:r>
            <a:rPr lang="ja-JP" altLang="en-US" sz="1000" b="0" i="0" strike="noStrike">
              <a:solidFill>
                <a:srgbClr val="000000"/>
              </a:solidFill>
              <a:latin typeface="ＭＳ Ｐゴシック"/>
              <a:ea typeface="ＭＳ Ｐゴシック"/>
            </a:rPr>
            <a:t>上程議案の事業名称</a:t>
          </a: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上段枠内記載名称</a:t>
          </a: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を記入</a:t>
          </a:r>
          <a:endParaRPr lang="ja-JP" altLang="en-US" sz="1000" b="1" i="0" strike="noStrike">
            <a:solidFill>
              <a:srgbClr val="000000"/>
            </a:solidFill>
            <a:latin typeface="ＭＳ Ｐゴシック"/>
            <a:ea typeface="ＭＳ Ｐゴシック"/>
          </a:endParaRPr>
        </a:p>
      </xdr:txBody>
    </xdr:sp>
    <xdr:clientData/>
  </xdr:twoCellAnchor>
  <xdr:twoCellAnchor>
    <xdr:from>
      <xdr:col>5</xdr:col>
      <xdr:colOff>1030287</xdr:colOff>
      <xdr:row>29</xdr:row>
      <xdr:rowOff>327025</xdr:rowOff>
    </xdr:from>
    <xdr:to>
      <xdr:col>8</xdr:col>
      <xdr:colOff>106471</xdr:colOff>
      <xdr:row>31</xdr:row>
      <xdr:rowOff>263630</xdr:rowOff>
    </xdr:to>
    <xdr:sp macro="" textlink="">
      <xdr:nvSpPr>
        <xdr:cNvPr id="10" name="AutoShape 4">
          <a:extLst>
            <a:ext uri="{FF2B5EF4-FFF2-40B4-BE49-F238E27FC236}">
              <a16:creationId xmlns:a16="http://schemas.microsoft.com/office/drawing/2014/main" id="{2123F7DC-B610-4BDD-A104-38BAD9304C85}"/>
            </a:ext>
          </a:extLst>
        </xdr:cNvPr>
        <xdr:cNvSpPr>
          <a:spLocks noChangeArrowheads="1"/>
        </xdr:cNvSpPr>
      </xdr:nvSpPr>
      <xdr:spPr bwMode="auto">
        <a:xfrm>
          <a:off x="3359150" y="10083800"/>
          <a:ext cx="2622551" cy="689035"/>
        </a:xfrm>
        <a:prstGeom prst="wedgeRoundRectCallout">
          <a:avLst>
            <a:gd name="adj1" fmla="val -107324"/>
            <a:gd name="adj2" fmla="val -9663"/>
            <a:gd name="adj3" fmla="val 16667"/>
          </a:avLst>
        </a:prstGeom>
        <a:solidFill>
          <a:srgbClr val="CCFFFF"/>
        </a:solidFill>
        <a:ln w="9525">
          <a:solidFill>
            <a:srgbClr val="000000"/>
          </a:solidFill>
          <a:miter lim="800000"/>
          <a:headEnd/>
          <a:tailEnd/>
        </a:ln>
      </xdr:spPr>
      <xdr:txBody>
        <a:bodyPr vertOverflow="clip" wrap="square" lIns="27432" tIns="18288" rIns="27432" bIns="0" anchor="ctr" upright="1"/>
        <a:lstStyle/>
        <a:p>
          <a:pPr algn="l" rtl="0">
            <a:lnSpc>
              <a:spcPts val="1100"/>
            </a:lnSpc>
            <a:defRPr sz="1000"/>
          </a:pPr>
          <a:r>
            <a:rPr lang="ja-JP" altLang="en-US" sz="1000" b="0" i="0" u="none" strike="noStrike" baseline="0">
              <a:solidFill>
                <a:srgbClr val="000000"/>
              </a:solidFill>
              <a:latin typeface="ＭＳ Ｐゴシック"/>
              <a:ea typeface="ＭＳ Ｐゴシック"/>
            </a:rPr>
            <a:t>・差額を予備費で調整するため、</a:t>
          </a:r>
        </a:p>
        <a:p>
          <a:pPr algn="l" rtl="0">
            <a:lnSpc>
              <a:spcPts val="1100"/>
            </a:lnSpc>
            <a:defRPr sz="1000"/>
          </a:pPr>
          <a:r>
            <a:rPr lang="ja-JP" altLang="en-US" sz="1000" b="0" i="0" u="none" strike="noStrike" baseline="0">
              <a:solidFill>
                <a:srgbClr val="000000"/>
              </a:solidFill>
              <a:latin typeface="ＭＳ Ｐゴシック"/>
              <a:ea typeface="ＭＳ Ｐゴシック"/>
            </a:rPr>
            <a:t>修正時は５％を越えることもある</a:t>
          </a:r>
          <a:endParaRPr lang="en-US" altLang="ja-JP" sz="1000" b="0" i="0" u="none" strike="noStrike" baseline="0">
            <a:solidFill>
              <a:srgbClr val="000000"/>
            </a:solidFill>
            <a:latin typeface="ＭＳ Ｐゴシック"/>
            <a:ea typeface="ＭＳ Ｐゴシック"/>
          </a:endParaRPr>
        </a:p>
        <a:p>
          <a:pPr algn="l" rtl="0">
            <a:lnSpc>
              <a:spcPts val="1100"/>
            </a:lnSpc>
            <a:defRPr sz="1000"/>
          </a:pPr>
          <a:endParaRPr lang="en-US" altLang="ja-JP" sz="1000" b="0" i="0" u="none" strike="noStrike" baseline="0">
            <a:solidFill>
              <a:srgbClr val="000000"/>
            </a:solidFill>
            <a:latin typeface="ＭＳ Ｐゴシック"/>
            <a:ea typeface="ＭＳ Ｐゴシック"/>
          </a:endParaRPr>
        </a:p>
        <a:p>
          <a:pPr algn="l" rtl="0">
            <a:lnSpc>
              <a:spcPts val="1100"/>
            </a:lnSpc>
            <a:defRPr sz="1000"/>
          </a:pPr>
          <a:r>
            <a:rPr lang="ja-JP" altLang="en-US" sz="1000" b="0" i="0" u="none" strike="noStrike" baseline="0">
              <a:solidFill>
                <a:srgbClr val="000000"/>
              </a:solidFill>
              <a:latin typeface="ＭＳ Ｐゴシック"/>
              <a:ea typeface="ＭＳ Ｐゴシック"/>
            </a:rPr>
            <a:t>・予備費％を小数点第２位まで記載すること</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4</xdr:col>
      <xdr:colOff>433387</xdr:colOff>
      <xdr:row>16</xdr:row>
      <xdr:rowOff>147637</xdr:rowOff>
    </xdr:from>
    <xdr:to>
      <xdr:col>5</xdr:col>
      <xdr:colOff>133349</xdr:colOff>
      <xdr:row>18</xdr:row>
      <xdr:rowOff>33338</xdr:rowOff>
    </xdr:to>
    <xdr:sp macro="" textlink="">
      <xdr:nvSpPr>
        <xdr:cNvPr id="11" name="楕円 10">
          <a:extLst>
            <a:ext uri="{FF2B5EF4-FFF2-40B4-BE49-F238E27FC236}">
              <a16:creationId xmlns:a16="http://schemas.microsoft.com/office/drawing/2014/main" id="{D8423398-8370-4F02-81C5-12D150C1FE67}"/>
            </a:ext>
          </a:extLst>
        </xdr:cNvPr>
        <xdr:cNvSpPr/>
      </xdr:nvSpPr>
      <xdr:spPr bwMode="auto">
        <a:xfrm>
          <a:off x="2205037" y="2962275"/>
          <a:ext cx="471487" cy="214313"/>
        </a:xfrm>
        <a:prstGeom prst="ellipse">
          <a:avLst/>
        </a:prstGeom>
        <a:noFill/>
        <a:ln>
          <a:headEnd/>
          <a:tailEnd/>
        </a:ln>
      </xdr:spPr>
      <xdr:style>
        <a:lnRef idx="2">
          <a:schemeClr val="dk1"/>
        </a:lnRef>
        <a:fillRef idx="1">
          <a:schemeClr val="lt1"/>
        </a:fillRef>
        <a:effectRef idx="0">
          <a:schemeClr val="dk1"/>
        </a:effectRef>
        <a:fontRef idx="minor">
          <a:schemeClr val="dk1"/>
        </a:fontRef>
      </xdr:style>
      <xdr:txBody>
        <a:bodyPr vertOverflow="clip" wrap="square" lIns="27432" tIns="18288" rIns="0" bIns="0" rtlCol="0" anchor="t" upright="1"/>
        <a:lstStyle/>
        <a:p>
          <a:pPr algn="l" rtl="0">
            <a:lnSpc>
              <a:spcPct val="100000"/>
            </a:lnSpc>
          </a:pPr>
          <a:endParaRPr kumimoji="1" lang="ja-JP" altLang="en-US" sz="1100" b="0" i="0" strike="noStrike" kern="0" spc="0" baseline="0">
            <a:solidFill>
              <a:srgbClr val="000000"/>
            </a:solidFill>
            <a:latin typeface="ＭＳ Ｐゴシック"/>
            <a:ea typeface="ＭＳ Ｐゴシック"/>
          </a:endParaRPr>
        </a:p>
      </xdr:txBody>
    </xdr:sp>
    <xdr:clientData/>
  </xdr:twoCellAnchor>
  <xdr:twoCellAnchor>
    <xdr:from>
      <xdr:col>2</xdr:col>
      <xdr:colOff>385763</xdr:colOff>
      <xdr:row>18</xdr:row>
      <xdr:rowOff>104775</xdr:rowOff>
    </xdr:from>
    <xdr:to>
      <xdr:col>3</xdr:col>
      <xdr:colOff>166688</xdr:colOff>
      <xdr:row>20</xdr:row>
      <xdr:rowOff>57150</xdr:rowOff>
    </xdr:to>
    <xdr:sp macro="" textlink="">
      <xdr:nvSpPr>
        <xdr:cNvPr id="12" name="楕円 11">
          <a:extLst>
            <a:ext uri="{FF2B5EF4-FFF2-40B4-BE49-F238E27FC236}">
              <a16:creationId xmlns:a16="http://schemas.microsoft.com/office/drawing/2014/main" id="{3B376D66-1C0B-4206-976C-C487D2D271E1}"/>
            </a:ext>
          </a:extLst>
        </xdr:cNvPr>
        <xdr:cNvSpPr/>
      </xdr:nvSpPr>
      <xdr:spPr bwMode="auto">
        <a:xfrm>
          <a:off x="1004888" y="3248025"/>
          <a:ext cx="266700" cy="280988"/>
        </a:xfrm>
        <a:prstGeom prst="ellipse">
          <a:avLst/>
        </a:prstGeom>
        <a:noFill/>
        <a:ln>
          <a:headEnd/>
          <a:tailEnd/>
        </a:ln>
      </xdr:spPr>
      <xdr:style>
        <a:lnRef idx="2">
          <a:schemeClr val="dk1"/>
        </a:lnRef>
        <a:fillRef idx="1">
          <a:schemeClr val="lt1"/>
        </a:fillRef>
        <a:effectRef idx="0">
          <a:schemeClr val="dk1"/>
        </a:effectRef>
        <a:fontRef idx="minor">
          <a:schemeClr val="dk1"/>
        </a:fontRef>
      </xdr:style>
      <xdr:txBody>
        <a:bodyPr vertOverflow="clip" wrap="square" lIns="27432" tIns="18288" rIns="0" bIns="0" rtlCol="0" anchor="t" upright="1"/>
        <a:lstStyle/>
        <a:p>
          <a:pPr algn="l" rtl="0">
            <a:lnSpc>
              <a:spcPct val="100000"/>
            </a:lnSpc>
          </a:pPr>
          <a:endParaRPr kumimoji="1" lang="ja-JP" altLang="en-US" sz="1100" b="0" i="0" strike="noStrike" kern="0" spc="0" baseline="0">
            <a:solidFill>
              <a:srgbClr val="000000"/>
            </a:solidFill>
            <a:latin typeface="ＭＳ Ｐゴシック"/>
            <a:ea typeface="ＭＳ Ｐゴシック"/>
          </a:endParaRPr>
        </a:p>
      </xdr:txBody>
    </xdr:sp>
    <xdr:clientData/>
  </xdr:twoCellAnchor>
  <xdr:twoCellAnchor>
    <xdr:from>
      <xdr:col>3</xdr:col>
      <xdr:colOff>581026</xdr:colOff>
      <xdr:row>18</xdr:row>
      <xdr:rowOff>90488</xdr:rowOff>
    </xdr:from>
    <xdr:to>
      <xdr:col>4</xdr:col>
      <xdr:colOff>180976</xdr:colOff>
      <xdr:row>20</xdr:row>
      <xdr:rowOff>42863</xdr:rowOff>
    </xdr:to>
    <xdr:sp macro="" textlink="">
      <xdr:nvSpPr>
        <xdr:cNvPr id="17" name="楕円 16">
          <a:extLst>
            <a:ext uri="{FF2B5EF4-FFF2-40B4-BE49-F238E27FC236}">
              <a16:creationId xmlns:a16="http://schemas.microsoft.com/office/drawing/2014/main" id="{133399E6-B0B3-4521-B115-BEB02EF5F399}"/>
            </a:ext>
          </a:extLst>
        </xdr:cNvPr>
        <xdr:cNvSpPr/>
      </xdr:nvSpPr>
      <xdr:spPr bwMode="auto">
        <a:xfrm>
          <a:off x="1685926" y="3233738"/>
          <a:ext cx="266700" cy="280988"/>
        </a:xfrm>
        <a:prstGeom prst="ellipse">
          <a:avLst/>
        </a:prstGeom>
        <a:noFill/>
        <a:ln>
          <a:headEnd/>
          <a:tailEnd/>
        </a:ln>
      </xdr:spPr>
      <xdr:style>
        <a:lnRef idx="2">
          <a:schemeClr val="dk1"/>
        </a:lnRef>
        <a:fillRef idx="1">
          <a:schemeClr val="lt1"/>
        </a:fillRef>
        <a:effectRef idx="0">
          <a:schemeClr val="dk1"/>
        </a:effectRef>
        <a:fontRef idx="minor">
          <a:schemeClr val="dk1"/>
        </a:fontRef>
      </xdr:style>
      <xdr:txBody>
        <a:bodyPr vertOverflow="clip" wrap="square" lIns="27432" tIns="18288" rIns="0" bIns="0" rtlCol="0" anchor="t" upright="1"/>
        <a:lstStyle/>
        <a:p>
          <a:pPr algn="l" rtl="0">
            <a:lnSpc>
              <a:spcPct val="100000"/>
            </a:lnSpc>
          </a:pPr>
          <a:endParaRPr kumimoji="1" lang="ja-JP" altLang="en-US" sz="1100" b="0" i="0" strike="noStrike" kern="0" spc="0" baseline="0">
            <a:solidFill>
              <a:srgbClr val="000000"/>
            </a:solidFill>
            <a:latin typeface="ＭＳ Ｐゴシック"/>
            <a:ea typeface="ＭＳ Ｐゴシック"/>
          </a:endParaRPr>
        </a:p>
      </xdr:txBody>
    </xdr:sp>
    <xdr:clientData/>
  </xdr:twoCellAnchor>
  <xdr:twoCellAnchor>
    <xdr:from>
      <xdr:col>6</xdr:col>
      <xdr:colOff>709613</xdr:colOff>
      <xdr:row>18</xdr:row>
      <xdr:rowOff>100013</xdr:rowOff>
    </xdr:from>
    <xdr:to>
      <xdr:col>7</xdr:col>
      <xdr:colOff>228600</xdr:colOff>
      <xdr:row>20</xdr:row>
      <xdr:rowOff>52388</xdr:rowOff>
    </xdr:to>
    <xdr:sp macro="" textlink="">
      <xdr:nvSpPr>
        <xdr:cNvPr id="18" name="楕円 17">
          <a:extLst>
            <a:ext uri="{FF2B5EF4-FFF2-40B4-BE49-F238E27FC236}">
              <a16:creationId xmlns:a16="http://schemas.microsoft.com/office/drawing/2014/main" id="{A161C5B5-00EA-4514-A40E-1F6A020F7F37}"/>
            </a:ext>
          </a:extLst>
        </xdr:cNvPr>
        <xdr:cNvSpPr/>
      </xdr:nvSpPr>
      <xdr:spPr bwMode="auto">
        <a:xfrm>
          <a:off x="4071938" y="3243263"/>
          <a:ext cx="266700" cy="280988"/>
        </a:xfrm>
        <a:prstGeom prst="ellipse">
          <a:avLst/>
        </a:prstGeom>
        <a:noFill/>
        <a:ln>
          <a:headEnd/>
          <a:tailEnd/>
        </a:ln>
      </xdr:spPr>
      <xdr:style>
        <a:lnRef idx="2">
          <a:schemeClr val="dk1"/>
        </a:lnRef>
        <a:fillRef idx="1">
          <a:schemeClr val="lt1"/>
        </a:fillRef>
        <a:effectRef idx="0">
          <a:schemeClr val="dk1"/>
        </a:effectRef>
        <a:fontRef idx="minor">
          <a:schemeClr val="dk1"/>
        </a:fontRef>
      </xdr:style>
      <xdr:txBody>
        <a:bodyPr vertOverflow="clip" wrap="square" lIns="27432" tIns="18288" rIns="0" bIns="0" rtlCol="0" anchor="t" upright="1"/>
        <a:lstStyle/>
        <a:p>
          <a:pPr algn="l" rtl="0">
            <a:lnSpc>
              <a:spcPct val="100000"/>
            </a:lnSpc>
          </a:pPr>
          <a:endParaRPr kumimoji="1" lang="ja-JP" altLang="en-US" sz="1100" b="0" i="0" strike="noStrike" kern="0" spc="0" baseline="0">
            <a:solidFill>
              <a:srgbClr val="000000"/>
            </a:solidFill>
            <a:latin typeface="ＭＳ Ｐゴシック"/>
            <a:ea typeface="ＭＳ Ｐゴシック"/>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4</xdr:col>
      <xdr:colOff>471488</xdr:colOff>
      <xdr:row>17</xdr:row>
      <xdr:rowOff>0</xdr:rowOff>
    </xdr:from>
    <xdr:to>
      <xdr:col>5</xdr:col>
      <xdr:colOff>171450</xdr:colOff>
      <xdr:row>18</xdr:row>
      <xdr:rowOff>52388</xdr:rowOff>
    </xdr:to>
    <xdr:sp macro="" textlink="">
      <xdr:nvSpPr>
        <xdr:cNvPr id="2" name="楕円 1">
          <a:extLst>
            <a:ext uri="{FF2B5EF4-FFF2-40B4-BE49-F238E27FC236}">
              <a16:creationId xmlns:a16="http://schemas.microsoft.com/office/drawing/2014/main" id="{B3785E16-34E2-58D6-14F5-057A10B9EC2D}"/>
            </a:ext>
          </a:extLst>
        </xdr:cNvPr>
        <xdr:cNvSpPr/>
      </xdr:nvSpPr>
      <xdr:spPr bwMode="auto">
        <a:xfrm>
          <a:off x="2243138" y="2981325"/>
          <a:ext cx="471487" cy="214313"/>
        </a:xfrm>
        <a:prstGeom prst="ellipse">
          <a:avLst/>
        </a:prstGeom>
        <a:noFill/>
        <a:ln>
          <a:headEnd/>
          <a:tailEnd/>
        </a:ln>
      </xdr:spPr>
      <xdr:style>
        <a:lnRef idx="2">
          <a:schemeClr val="dk1"/>
        </a:lnRef>
        <a:fillRef idx="1">
          <a:schemeClr val="lt1"/>
        </a:fillRef>
        <a:effectRef idx="0">
          <a:schemeClr val="dk1"/>
        </a:effectRef>
        <a:fontRef idx="minor">
          <a:schemeClr val="dk1"/>
        </a:fontRef>
      </xdr:style>
      <xdr:txBody>
        <a:bodyPr vertOverflow="clip" wrap="square" lIns="27432" tIns="18288" rIns="0" bIns="0" rtlCol="0" anchor="t" upright="1"/>
        <a:lstStyle/>
        <a:p>
          <a:pPr algn="l" rtl="0">
            <a:lnSpc>
              <a:spcPct val="100000"/>
            </a:lnSpc>
          </a:pPr>
          <a:endParaRPr kumimoji="1" lang="ja-JP" altLang="en-US" sz="1100" b="0" i="0" strike="noStrike" kern="0" spc="0" baseline="0">
            <a:solidFill>
              <a:srgbClr val="000000"/>
            </a:solidFill>
            <a:latin typeface="ＭＳ Ｐゴシック"/>
            <a:ea typeface="ＭＳ Ｐゴシック"/>
          </a:endParaRPr>
        </a:p>
      </xdr:txBody>
    </xdr:sp>
    <xdr:clientData/>
  </xdr:twoCellAnchor>
  <xdr:twoCellAnchor>
    <xdr:from>
      <xdr:col>2</xdr:col>
      <xdr:colOff>342901</xdr:colOff>
      <xdr:row>18</xdr:row>
      <xdr:rowOff>142875</xdr:rowOff>
    </xdr:from>
    <xdr:to>
      <xdr:col>3</xdr:col>
      <xdr:colOff>328613</xdr:colOff>
      <xdr:row>20</xdr:row>
      <xdr:rowOff>28575</xdr:rowOff>
    </xdr:to>
    <xdr:sp macro="" textlink="">
      <xdr:nvSpPr>
        <xdr:cNvPr id="3" name="楕円 2">
          <a:extLst>
            <a:ext uri="{FF2B5EF4-FFF2-40B4-BE49-F238E27FC236}">
              <a16:creationId xmlns:a16="http://schemas.microsoft.com/office/drawing/2014/main" id="{51F0D802-1B73-4832-87A9-CF1B3E799C28}"/>
            </a:ext>
          </a:extLst>
        </xdr:cNvPr>
        <xdr:cNvSpPr/>
      </xdr:nvSpPr>
      <xdr:spPr bwMode="auto">
        <a:xfrm>
          <a:off x="962026" y="3286125"/>
          <a:ext cx="471487" cy="214313"/>
        </a:xfrm>
        <a:prstGeom prst="ellipse">
          <a:avLst/>
        </a:prstGeom>
        <a:noFill/>
        <a:ln>
          <a:headEnd/>
          <a:tailEnd/>
        </a:ln>
      </xdr:spPr>
      <xdr:style>
        <a:lnRef idx="2">
          <a:schemeClr val="dk1"/>
        </a:lnRef>
        <a:fillRef idx="1">
          <a:schemeClr val="lt1"/>
        </a:fillRef>
        <a:effectRef idx="0">
          <a:schemeClr val="dk1"/>
        </a:effectRef>
        <a:fontRef idx="minor">
          <a:schemeClr val="dk1"/>
        </a:fontRef>
      </xdr:style>
      <xdr:txBody>
        <a:bodyPr vertOverflow="clip" wrap="square" lIns="27432" tIns="18288" rIns="0" bIns="0" rtlCol="0" anchor="t" upright="1"/>
        <a:lstStyle/>
        <a:p>
          <a:pPr algn="l" rtl="0">
            <a:lnSpc>
              <a:spcPct val="100000"/>
            </a:lnSpc>
          </a:pPr>
          <a:endParaRPr kumimoji="1" lang="ja-JP" altLang="en-US" sz="1100" b="0" i="0" strike="noStrike" kern="0" spc="0" baseline="0">
            <a:solidFill>
              <a:srgbClr val="000000"/>
            </a:solidFill>
            <a:latin typeface="ＭＳ Ｐゴシック"/>
            <a:ea typeface="ＭＳ Ｐゴシック"/>
          </a:endParaRPr>
        </a:p>
      </xdr:txBody>
    </xdr:sp>
    <xdr:clientData/>
  </xdr:twoCellAnchor>
  <xdr:twoCellAnchor>
    <xdr:from>
      <xdr:col>7</xdr:col>
      <xdr:colOff>1019176</xdr:colOff>
      <xdr:row>27</xdr:row>
      <xdr:rowOff>147637</xdr:rowOff>
    </xdr:from>
    <xdr:to>
      <xdr:col>8</xdr:col>
      <xdr:colOff>242888</xdr:colOff>
      <xdr:row>29</xdr:row>
      <xdr:rowOff>28575</xdr:rowOff>
    </xdr:to>
    <xdr:sp macro="" textlink="">
      <xdr:nvSpPr>
        <xdr:cNvPr id="4" name="楕円 3">
          <a:extLst>
            <a:ext uri="{FF2B5EF4-FFF2-40B4-BE49-F238E27FC236}">
              <a16:creationId xmlns:a16="http://schemas.microsoft.com/office/drawing/2014/main" id="{71308546-A3EA-45B4-88C6-B9AB3F2C4306}"/>
            </a:ext>
          </a:extLst>
        </xdr:cNvPr>
        <xdr:cNvSpPr/>
      </xdr:nvSpPr>
      <xdr:spPr bwMode="auto">
        <a:xfrm>
          <a:off x="5129214" y="4786312"/>
          <a:ext cx="471487" cy="214313"/>
        </a:xfrm>
        <a:prstGeom prst="ellipse">
          <a:avLst/>
        </a:prstGeom>
        <a:noFill/>
        <a:ln>
          <a:headEnd/>
          <a:tailEnd/>
        </a:ln>
      </xdr:spPr>
      <xdr:style>
        <a:lnRef idx="2">
          <a:schemeClr val="dk1"/>
        </a:lnRef>
        <a:fillRef idx="1">
          <a:schemeClr val="lt1"/>
        </a:fillRef>
        <a:effectRef idx="0">
          <a:schemeClr val="dk1"/>
        </a:effectRef>
        <a:fontRef idx="minor">
          <a:schemeClr val="dk1"/>
        </a:fontRef>
      </xdr:style>
      <xdr:txBody>
        <a:bodyPr vertOverflow="clip" wrap="square" lIns="27432" tIns="18288" rIns="0" bIns="0" rtlCol="0" anchor="t" upright="1"/>
        <a:lstStyle/>
        <a:p>
          <a:pPr algn="l" rtl="0">
            <a:lnSpc>
              <a:spcPct val="100000"/>
            </a:lnSpc>
          </a:pPr>
          <a:endParaRPr kumimoji="1" lang="ja-JP" altLang="en-US" sz="1100" b="0" i="0" strike="noStrike" kern="0" spc="0" baseline="0">
            <a:solidFill>
              <a:srgbClr val="000000"/>
            </a:solidFill>
            <a:latin typeface="ＭＳ Ｐゴシック"/>
            <a:ea typeface="ＭＳ Ｐゴシック"/>
          </a:endParaRPr>
        </a:p>
      </xdr:txBody>
    </xdr:sp>
    <xdr:clientData/>
  </xdr:twoCellAnchor>
  <xdr:twoCellAnchor>
    <xdr:from>
      <xdr:col>7</xdr:col>
      <xdr:colOff>1004888</xdr:colOff>
      <xdr:row>29</xdr:row>
      <xdr:rowOff>138112</xdr:rowOff>
    </xdr:from>
    <xdr:to>
      <xdr:col>8</xdr:col>
      <xdr:colOff>228600</xdr:colOff>
      <xdr:row>31</xdr:row>
      <xdr:rowOff>19050</xdr:rowOff>
    </xdr:to>
    <xdr:sp macro="" textlink="">
      <xdr:nvSpPr>
        <xdr:cNvPr id="5" name="楕円 4">
          <a:extLst>
            <a:ext uri="{FF2B5EF4-FFF2-40B4-BE49-F238E27FC236}">
              <a16:creationId xmlns:a16="http://schemas.microsoft.com/office/drawing/2014/main" id="{9ADBC2CD-6F3F-4B4E-A104-B9364C20C50D}"/>
            </a:ext>
          </a:extLst>
        </xdr:cNvPr>
        <xdr:cNvSpPr/>
      </xdr:nvSpPr>
      <xdr:spPr bwMode="auto">
        <a:xfrm>
          <a:off x="5114926" y="5110162"/>
          <a:ext cx="471487" cy="214313"/>
        </a:xfrm>
        <a:prstGeom prst="ellipse">
          <a:avLst/>
        </a:prstGeom>
        <a:noFill/>
        <a:ln>
          <a:headEnd/>
          <a:tailEnd/>
        </a:ln>
      </xdr:spPr>
      <xdr:style>
        <a:lnRef idx="2">
          <a:schemeClr val="dk1"/>
        </a:lnRef>
        <a:fillRef idx="1">
          <a:schemeClr val="lt1"/>
        </a:fillRef>
        <a:effectRef idx="0">
          <a:schemeClr val="dk1"/>
        </a:effectRef>
        <a:fontRef idx="minor">
          <a:schemeClr val="dk1"/>
        </a:fontRef>
      </xdr:style>
      <xdr:txBody>
        <a:bodyPr vertOverflow="clip" wrap="square" lIns="27432" tIns="18288" rIns="0" bIns="0" rtlCol="0" anchor="t" upright="1"/>
        <a:lstStyle/>
        <a:p>
          <a:pPr algn="l" rtl="0">
            <a:lnSpc>
              <a:spcPct val="100000"/>
            </a:lnSpc>
          </a:pPr>
          <a:endParaRPr kumimoji="1" lang="ja-JP" altLang="en-US" sz="1100" b="0" i="0" strike="noStrike" kern="0" spc="0" baseline="0">
            <a:solidFill>
              <a:srgbClr val="000000"/>
            </a:solidFill>
            <a:latin typeface="ＭＳ Ｐゴシック"/>
            <a:ea typeface="ＭＳ Ｐゴシック"/>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solidFill>
          <a:srgbClr val="CCFFFF"/>
        </a:solidFill>
        <a:ln w="9525">
          <a:solidFill>
            <a:srgbClr val="000000"/>
          </a:solidFill>
          <a:round/>
          <a:headEnd/>
          <a:tailEnd/>
        </a:ln>
      </a:spPr>
      <a:bodyPr vertOverflow="clip" wrap="square" lIns="27432" tIns="18288" rIns="0" bIns="0" anchor="t" upright="1"/>
      <a:lstStyle>
        <a:defPPr algn="l" rtl="0">
          <a:lnSpc>
            <a:spcPct val="100000"/>
          </a:lnSpc>
          <a:defRPr sz="1100" b="0" i="0" strike="noStrike" kern="0" spc="0" baseline="0">
            <a:solidFill>
              <a:srgbClr val="000000"/>
            </a:solidFill>
            <a:latin typeface="ＭＳ Ｐゴシック"/>
            <a:ea typeface="ＭＳ Ｐゴシック"/>
          </a:defRPr>
        </a:defPPr>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hyperlink" Target="mitsumori/&#35211;&#31309;&#26360;1&#12288;&#12406;&#12393;&#12358;&#12398;&#19992;1.pdf" TargetMode="External"/><Relationship Id="rId3" Type="http://schemas.openxmlformats.org/officeDocument/2006/relationships/hyperlink" Target="mitsumori/&#35211;&#31309;&#26360;1&#12288;&#12406;&#12393;&#12358;&#12398;&#19992;2.pdf" TargetMode="External"/><Relationship Id="rId7" Type="http://schemas.openxmlformats.org/officeDocument/2006/relationships/hyperlink" Target="mitsumori\&#35211;&#31309;&#26360;3&#12288;&#20986;&#28436;&#25215;&#35582;&#26360;.pdf" TargetMode="External"/><Relationship Id="rId2" Type="http://schemas.openxmlformats.org/officeDocument/2006/relationships/hyperlink" Target="mitsumori/&#35211;&#31309;&#26360;1&#12288;&#12406;&#12393;&#12358;&#12398;&#19992;1.pdf" TargetMode="External"/><Relationship Id="rId1" Type="http://schemas.openxmlformats.org/officeDocument/2006/relationships/hyperlink" Target="mitsumori\&#35211;&#31309;&#26360;1&#12288;&#12406;&#12393;&#12358;&#12398;&#19992;1.pdf" TargetMode="External"/><Relationship Id="rId6" Type="http://schemas.openxmlformats.org/officeDocument/2006/relationships/hyperlink" Target="mitsumori\&#35211;&#31309;&#26360;6&#12288;&#25391;&#36796;&#25163;&#25968;&#26009;.pdf" TargetMode="External"/><Relationship Id="rId11" Type="http://schemas.openxmlformats.org/officeDocument/2006/relationships/printerSettings" Target="../printerSettings/printerSettings5.bin"/><Relationship Id="rId5" Type="http://schemas.openxmlformats.org/officeDocument/2006/relationships/hyperlink" Target="mitsumori\&#35211;&#31309;&#26360;5&#12288;&#12521;&#12463;&#12473;&#12523;%20&#12481;&#12521;&#12471;.pdf" TargetMode="External"/><Relationship Id="rId10" Type="http://schemas.openxmlformats.org/officeDocument/2006/relationships/hyperlink" Target="mitsumori\&#35211;&#31309;&#26360;1&#12288;&#12406;&#12393;&#12358;&#12398;&#19992;1.pdf" TargetMode="External"/><Relationship Id="rId4" Type="http://schemas.openxmlformats.org/officeDocument/2006/relationships/hyperlink" Target="mitsumori\&#35211;&#31309;&#26360;4&#12288;&#23721;&#23822;&#37304;&#36896;.pdf" TargetMode="External"/><Relationship Id="rId9" Type="http://schemas.openxmlformats.org/officeDocument/2006/relationships/hyperlink" Target="mitsumori\&#35211;&#31309;&#26360;2&#12288;&#30475;&#26495;.pdf" TargetMode="Externa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8" Type="http://schemas.openxmlformats.org/officeDocument/2006/relationships/printerSettings" Target="../printerSettings/printerSettings8.bin"/><Relationship Id="rId3" Type="http://schemas.openxmlformats.org/officeDocument/2006/relationships/hyperlink" Target="ryoshusyo\4%20wine.pdf" TargetMode="External"/><Relationship Id="rId7" Type="http://schemas.openxmlformats.org/officeDocument/2006/relationships/hyperlink" Target="ryoshusyo\1%20budounooka.pdf" TargetMode="External"/><Relationship Id="rId2" Type="http://schemas.openxmlformats.org/officeDocument/2006/relationships/hyperlink" Target="ryoshusyo\3%20nishino%20furikomi0.pdf" TargetMode="External"/><Relationship Id="rId1" Type="http://schemas.openxmlformats.org/officeDocument/2006/relationships/hyperlink" Target="ryoshusyo\2%20apple.pdf" TargetMode="External"/><Relationship Id="rId6" Type="http://schemas.openxmlformats.org/officeDocument/2006/relationships/hyperlink" Target="ryoshusyo\1%20budounooka.pdf" TargetMode="External"/><Relationship Id="rId5" Type="http://schemas.openxmlformats.org/officeDocument/2006/relationships/hyperlink" Target="ryoshusyo\3%20nishino%20furikomi.png" TargetMode="External"/><Relationship Id="rId4" Type="http://schemas.openxmlformats.org/officeDocument/2006/relationships/hyperlink" Target="ryoshusyo\6%20rakusuru.pdf" TargetMode="Externa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Z42"/>
  <sheetViews>
    <sheetView showGridLines="0" tabSelected="1" view="pageBreakPreview" zoomScaleNormal="100" zoomScaleSheetLayoutView="100" workbookViewId="0">
      <selection activeCell="A2" sqref="A2"/>
    </sheetView>
  </sheetViews>
  <sheetFormatPr defaultColWidth="13" defaultRowHeight="13.2" x14ac:dyDescent="0.2"/>
  <cols>
    <col min="1" max="1" width="5.6640625" style="1" bestFit="1" customWidth="1"/>
    <col min="2" max="2" width="23.33203125" style="1" customWidth="1"/>
    <col min="3" max="6" width="3.109375" style="1" bestFit="1" customWidth="1"/>
    <col min="7" max="8" width="3.109375" style="1" hidden="1" customWidth="1"/>
    <col min="9" max="14" width="3.109375" style="1" bestFit="1" customWidth="1"/>
    <col min="15" max="16" width="3.109375" style="1" hidden="1" customWidth="1"/>
    <col min="17" max="17" width="40.33203125" style="1" bestFit="1" customWidth="1"/>
    <col min="18" max="18" width="13" style="1"/>
    <col min="19" max="19" width="3.44140625" style="1" bestFit="1" customWidth="1"/>
    <col min="20" max="21" width="13" style="1"/>
    <col min="22" max="22" width="2.109375" style="1" bestFit="1" customWidth="1"/>
    <col min="23" max="16384" width="13" style="1"/>
  </cols>
  <sheetData>
    <row r="1" spans="1:22" ht="33.75" customHeight="1" x14ac:dyDescent="0.2">
      <c r="A1" s="310" t="s">
        <v>579</v>
      </c>
      <c r="B1" s="310"/>
      <c r="C1" s="310"/>
      <c r="D1" s="310"/>
      <c r="E1" s="310"/>
      <c r="F1" s="310"/>
      <c r="G1" s="310"/>
      <c r="H1" s="310"/>
      <c r="I1" s="310"/>
      <c r="J1" s="310"/>
      <c r="K1" s="310"/>
      <c r="L1" s="310"/>
      <c r="M1" s="310"/>
      <c r="N1" s="310"/>
      <c r="O1" s="310"/>
      <c r="P1" s="310"/>
      <c r="Q1" s="310"/>
    </row>
    <row r="2" spans="1:22" ht="5.25" customHeight="1" x14ac:dyDescent="0.2">
      <c r="A2" s="205"/>
      <c r="B2" s="205"/>
      <c r="C2" s="205"/>
      <c r="D2" s="205"/>
      <c r="E2" s="205"/>
      <c r="F2" s="205"/>
      <c r="G2" s="205"/>
      <c r="H2" s="205"/>
      <c r="I2" s="205"/>
      <c r="J2" s="205"/>
      <c r="K2" s="205"/>
      <c r="L2" s="205"/>
      <c r="M2" s="205"/>
      <c r="N2" s="205"/>
      <c r="O2" s="205"/>
      <c r="P2" s="205"/>
      <c r="Q2" s="206"/>
    </row>
    <row r="3" spans="1:22" ht="26.4" x14ac:dyDescent="0.2">
      <c r="A3" s="61" t="s">
        <v>191</v>
      </c>
      <c r="B3" s="62" t="s">
        <v>111</v>
      </c>
      <c r="C3" s="62"/>
      <c r="D3" s="62"/>
      <c r="E3" s="62"/>
      <c r="F3" s="62"/>
      <c r="G3" s="62"/>
      <c r="H3" s="62"/>
      <c r="I3" s="62"/>
      <c r="J3" s="62"/>
      <c r="K3" s="62"/>
      <c r="L3" s="62"/>
      <c r="M3" s="62"/>
      <c r="N3" s="62"/>
      <c r="O3" s="62"/>
      <c r="P3" s="62"/>
      <c r="Q3" s="62" t="s">
        <v>112</v>
      </c>
      <c r="R3" s="54"/>
      <c r="S3" s="63" t="s">
        <v>162</v>
      </c>
      <c r="V3" s="54" t="s">
        <v>161</v>
      </c>
    </row>
    <row r="4" spans="1:22" ht="27" customHeight="1" x14ac:dyDescent="0.2">
      <c r="A4" s="313"/>
      <c r="B4" s="314"/>
      <c r="C4" s="311" t="s">
        <v>443</v>
      </c>
      <c r="D4" s="312"/>
      <c r="E4" s="311" t="s">
        <v>444</v>
      </c>
      <c r="F4" s="312"/>
      <c r="G4" s="315" t="s">
        <v>442</v>
      </c>
      <c r="H4" s="316"/>
      <c r="I4" s="311" t="s">
        <v>445</v>
      </c>
      <c r="J4" s="312"/>
      <c r="K4" s="311" t="s">
        <v>446</v>
      </c>
      <c r="L4" s="312"/>
      <c r="M4" s="311" t="s">
        <v>447</v>
      </c>
      <c r="N4" s="312"/>
      <c r="O4" s="315" t="s">
        <v>442</v>
      </c>
      <c r="P4" s="316"/>
      <c r="Q4" s="217" t="s">
        <v>189</v>
      </c>
      <c r="R4" s="54"/>
      <c r="S4" s="63"/>
    </row>
    <row r="5" spans="1:22" ht="21" customHeight="1" x14ac:dyDescent="0.2">
      <c r="A5" s="308" t="s">
        <v>255</v>
      </c>
      <c r="B5" s="309"/>
      <c r="C5" s="65" t="s">
        <v>185</v>
      </c>
      <c r="D5" s="65" t="s">
        <v>186</v>
      </c>
      <c r="E5" s="65" t="s">
        <v>185</v>
      </c>
      <c r="F5" s="65" t="s">
        <v>186</v>
      </c>
      <c r="G5" s="65" t="s">
        <v>185</v>
      </c>
      <c r="H5" s="65" t="s">
        <v>186</v>
      </c>
      <c r="I5" s="65" t="s">
        <v>185</v>
      </c>
      <c r="J5" s="65" t="s">
        <v>186</v>
      </c>
      <c r="K5" s="65" t="s">
        <v>185</v>
      </c>
      <c r="L5" s="65" t="s">
        <v>186</v>
      </c>
      <c r="M5" s="65" t="s">
        <v>185</v>
      </c>
      <c r="N5" s="65" t="s">
        <v>186</v>
      </c>
      <c r="O5" s="65" t="s">
        <v>185</v>
      </c>
      <c r="P5" s="65" t="s">
        <v>186</v>
      </c>
      <c r="Q5" s="68" t="s">
        <v>448</v>
      </c>
      <c r="R5" s="54"/>
      <c r="S5" s="63"/>
    </row>
    <row r="6" spans="1:22" ht="15" customHeight="1" x14ac:dyDescent="0.2">
      <c r="A6" s="67"/>
      <c r="B6" s="204" t="s">
        <v>457</v>
      </c>
      <c r="C6" s="65" t="s">
        <v>188</v>
      </c>
      <c r="D6" s="65" t="s">
        <v>190</v>
      </c>
      <c r="E6" s="65" t="s">
        <v>188</v>
      </c>
      <c r="F6" s="65" t="s">
        <v>190</v>
      </c>
      <c r="G6" s="65" t="s">
        <v>190</v>
      </c>
      <c r="H6" s="65" t="s">
        <v>188</v>
      </c>
      <c r="I6" s="65" t="s">
        <v>188</v>
      </c>
      <c r="J6" s="65" t="s">
        <v>190</v>
      </c>
      <c r="K6" s="65" t="s">
        <v>188</v>
      </c>
      <c r="L6" s="65" t="s">
        <v>343</v>
      </c>
      <c r="M6" s="65" t="s">
        <v>188</v>
      </c>
      <c r="N6" s="65" t="s">
        <v>343</v>
      </c>
      <c r="O6" s="65" t="s">
        <v>343</v>
      </c>
      <c r="P6" s="65" t="s">
        <v>344</v>
      </c>
      <c r="Q6" s="131"/>
      <c r="R6" s="54"/>
      <c r="S6" s="54"/>
    </row>
    <row r="7" spans="1:22" ht="15" customHeight="1" x14ac:dyDescent="0.2">
      <c r="A7" s="67"/>
      <c r="B7" s="69" t="s">
        <v>334</v>
      </c>
      <c r="C7" s="65" t="s">
        <v>188</v>
      </c>
      <c r="D7" s="65" t="s">
        <v>190</v>
      </c>
      <c r="E7" s="65" t="s">
        <v>188</v>
      </c>
      <c r="F7" s="65" t="s">
        <v>188</v>
      </c>
      <c r="G7" s="65" t="s">
        <v>190</v>
      </c>
      <c r="H7" s="65" t="s">
        <v>190</v>
      </c>
      <c r="I7" s="65" t="s">
        <v>188</v>
      </c>
      <c r="J7" s="65" t="s">
        <v>188</v>
      </c>
      <c r="K7" s="65" t="s">
        <v>188</v>
      </c>
      <c r="L7" s="65" t="s">
        <v>188</v>
      </c>
      <c r="M7" s="65" t="s">
        <v>188</v>
      </c>
      <c r="N7" s="65" t="s">
        <v>188</v>
      </c>
      <c r="O7" s="65" t="s">
        <v>343</v>
      </c>
      <c r="P7" s="65" t="s">
        <v>343</v>
      </c>
      <c r="Q7" s="131"/>
      <c r="R7" s="54"/>
      <c r="S7" s="54"/>
    </row>
    <row r="8" spans="1:22" ht="15" customHeight="1" x14ac:dyDescent="0.2">
      <c r="A8" s="70" t="s">
        <v>117</v>
      </c>
      <c r="B8" s="69" t="s">
        <v>119</v>
      </c>
      <c r="C8" s="65" t="s">
        <v>188</v>
      </c>
      <c r="D8" s="65" t="s">
        <v>190</v>
      </c>
      <c r="E8" s="65" t="s">
        <v>188</v>
      </c>
      <c r="F8" s="65" t="s">
        <v>188</v>
      </c>
      <c r="G8" s="65" t="s">
        <v>190</v>
      </c>
      <c r="H8" s="65" t="s">
        <v>190</v>
      </c>
      <c r="I8" s="65" t="s">
        <v>188</v>
      </c>
      <c r="J8" s="65" t="s">
        <v>188</v>
      </c>
      <c r="K8" s="65" t="s">
        <v>188</v>
      </c>
      <c r="L8" s="65" t="s">
        <v>188</v>
      </c>
      <c r="M8" s="65" t="s">
        <v>190</v>
      </c>
      <c r="N8" s="65" t="s">
        <v>190</v>
      </c>
      <c r="O8" s="65" t="s">
        <v>343</v>
      </c>
      <c r="P8" s="65" t="s">
        <v>343</v>
      </c>
      <c r="Q8" s="71"/>
    </row>
    <row r="9" spans="1:22" s="207" customFormat="1" ht="15" hidden="1" customHeight="1" x14ac:dyDescent="0.2">
      <c r="A9" s="189" t="s">
        <v>55</v>
      </c>
      <c r="B9" s="190" t="s">
        <v>121</v>
      </c>
      <c r="C9" s="191" t="s">
        <v>188</v>
      </c>
      <c r="D9" s="191" t="s">
        <v>190</v>
      </c>
      <c r="E9" s="191" t="s">
        <v>188</v>
      </c>
      <c r="F9" s="191" t="s">
        <v>188</v>
      </c>
      <c r="G9" s="191" t="s">
        <v>190</v>
      </c>
      <c r="H9" s="191" t="s">
        <v>190</v>
      </c>
      <c r="I9" s="191" t="s">
        <v>188</v>
      </c>
      <c r="J9" s="191" t="s">
        <v>188</v>
      </c>
      <c r="K9" s="191" t="s">
        <v>188</v>
      </c>
      <c r="L9" s="191" t="s">
        <v>188</v>
      </c>
      <c r="M9" s="191" t="s">
        <v>190</v>
      </c>
      <c r="N9" s="191" t="s">
        <v>190</v>
      </c>
      <c r="O9" s="191" t="s">
        <v>343</v>
      </c>
      <c r="P9" s="191" t="s">
        <v>343</v>
      </c>
      <c r="Q9" s="192" t="s">
        <v>201</v>
      </c>
    </row>
    <row r="10" spans="1:22" ht="15" customHeight="1" x14ac:dyDescent="0.2">
      <c r="A10" s="70" t="s">
        <v>55</v>
      </c>
      <c r="B10" s="69" t="s">
        <v>128</v>
      </c>
      <c r="C10" s="65" t="s">
        <v>188</v>
      </c>
      <c r="D10" s="65" t="s">
        <v>190</v>
      </c>
      <c r="E10" s="65" t="s">
        <v>188</v>
      </c>
      <c r="F10" s="65" t="s">
        <v>188</v>
      </c>
      <c r="G10" s="65" t="s">
        <v>190</v>
      </c>
      <c r="H10" s="65" t="s">
        <v>190</v>
      </c>
      <c r="I10" s="65" t="s">
        <v>256</v>
      </c>
      <c r="J10" s="65" t="s">
        <v>256</v>
      </c>
      <c r="K10" s="65" t="s">
        <v>256</v>
      </c>
      <c r="L10" s="65" t="s">
        <v>256</v>
      </c>
      <c r="M10" s="65" t="s">
        <v>256</v>
      </c>
      <c r="N10" s="65" t="s">
        <v>256</v>
      </c>
      <c r="O10" s="65" t="s">
        <v>343</v>
      </c>
      <c r="P10" s="65" t="s">
        <v>343</v>
      </c>
      <c r="Q10" s="71"/>
    </row>
    <row r="11" spans="1:22" ht="15" customHeight="1" x14ac:dyDescent="0.2">
      <c r="A11" s="70" t="s">
        <v>118</v>
      </c>
      <c r="B11" s="69" t="s">
        <v>98</v>
      </c>
      <c r="C11" s="65" t="s">
        <v>188</v>
      </c>
      <c r="D11" s="65" t="s">
        <v>190</v>
      </c>
      <c r="E11" s="65" t="s">
        <v>188</v>
      </c>
      <c r="F11" s="65" t="s">
        <v>188</v>
      </c>
      <c r="G11" s="65" t="s">
        <v>190</v>
      </c>
      <c r="H11" s="65" t="s">
        <v>190</v>
      </c>
      <c r="I11" s="65" t="s">
        <v>190</v>
      </c>
      <c r="J11" s="65" t="s">
        <v>190</v>
      </c>
      <c r="K11" s="65" t="s">
        <v>190</v>
      </c>
      <c r="L11" s="65" t="s">
        <v>190</v>
      </c>
      <c r="M11" s="65" t="s">
        <v>190</v>
      </c>
      <c r="N11" s="65" t="s">
        <v>190</v>
      </c>
      <c r="O11" s="65" t="s">
        <v>343</v>
      </c>
      <c r="P11" s="65" t="s">
        <v>343</v>
      </c>
      <c r="Q11" s="71"/>
    </row>
    <row r="12" spans="1:22" ht="21" customHeight="1" x14ac:dyDescent="0.2">
      <c r="A12" s="70" t="s">
        <v>120</v>
      </c>
      <c r="B12" s="69" t="s">
        <v>392</v>
      </c>
      <c r="C12" s="65" t="s">
        <v>188</v>
      </c>
      <c r="D12" s="65" t="s">
        <v>190</v>
      </c>
      <c r="E12" s="65" t="s">
        <v>188</v>
      </c>
      <c r="F12" s="65" t="s">
        <v>188</v>
      </c>
      <c r="G12" s="65" t="s">
        <v>190</v>
      </c>
      <c r="H12" s="65" t="s">
        <v>190</v>
      </c>
      <c r="I12" s="65" t="s">
        <v>188</v>
      </c>
      <c r="J12" s="65" t="s">
        <v>188</v>
      </c>
      <c r="K12" s="65" t="s">
        <v>188</v>
      </c>
      <c r="L12" s="65" t="s">
        <v>188</v>
      </c>
      <c r="M12" s="65" t="s">
        <v>188</v>
      </c>
      <c r="N12" s="65" t="s">
        <v>188</v>
      </c>
      <c r="O12" s="65" t="s">
        <v>343</v>
      </c>
      <c r="P12" s="65" t="s">
        <v>343</v>
      </c>
      <c r="Q12" s="71" t="s">
        <v>340</v>
      </c>
    </row>
    <row r="13" spans="1:22" ht="21" customHeight="1" x14ac:dyDescent="0.2">
      <c r="A13" s="70" t="s">
        <v>122</v>
      </c>
      <c r="B13" s="69" t="s">
        <v>202</v>
      </c>
      <c r="C13" s="65" t="s">
        <v>187</v>
      </c>
      <c r="D13" s="65" t="s">
        <v>190</v>
      </c>
      <c r="E13" s="65" t="s">
        <v>187</v>
      </c>
      <c r="F13" s="65" t="s">
        <v>342</v>
      </c>
      <c r="G13" s="65" t="s">
        <v>190</v>
      </c>
      <c r="H13" s="65" t="s">
        <v>190</v>
      </c>
      <c r="I13" s="65" t="s">
        <v>187</v>
      </c>
      <c r="J13" s="65" t="s">
        <v>342</v>
      </c>
      <c r="K13" s="65" t="s">
        <v>190</v>
      </c>
      <c r="L13" s="65" t="s">
        <v>190</v>
      </c>
      <c r="M13" s="65" t="s">
        <v>187</v>
      </c>
      <c r="N13" s="65" t="s">
        <v>187</v>
      </c>
      <c r="O13" s="65" t="s">
        <v>343</v>
      </c>
      <c r="P13" s="65" t="s">
        <v>343</v>
      </c>
      <c r="Q13" s="68" t="s">
        <v>349</v>
      </c>
    </row>
    <row r="14" spans="1:22" ht="15" customHeight="1" x14ac:dyDescent="0.2">
      <c r="A14" s="70" t="s">
        <v>127</v>
      </c>
      <c r="B14" s="69" t="s">
        <v>129</v>
      </c>
      <c r="C14" s="65" t="s">
        <v>190</v>
      </c>
      <c r="D14" s="65" t="s">
        <v>190</v>
      </c>
      <c r="E14" s="65" t="s">
        <v>190</v>
      </c>
      <c r="F14" s="65" t="s">
        <v>190</v>
      </c>
      <c r="G14" s="65" t="s">
        <v>190</v>
      </c>
      <c r="H14" s="65" t="s">
        <v>190</v>
      </c>
      <c r="I14" s="65" t="s">
        <v>190</v>
      </c>
      <c r="J14" s="65" t="s">
        <v>190</v>
      </c>
      <c r="K14" s="65" t="s">
        <v>190</v>
      </c>
      <c r="L14" s="65" t="s">
        <v>190</v>
      </c>
      <c r="M14" s="65" t="s">
        <v>188</v>
      </c>
      <c r="N14" s="65" t="s">
        <v>188</v>
      </c>
      <c r="O14" s="65" t="s">
        <v>343</v>
      </c>
      <c r="P14" s="65" t="s">
        <v>343</v>
      </c>
      <c r="Q14" s="71"/>
    </row>
    <row r="15" spans="1:22" x14ac:dyDescent="0.2">
      <c r="A15" s="70" t="s">
        <v>259</v>
      </c>
      <c r="B15" s="69" t="s">
        <v>193</v>
      </c>
      <c r="C15" s="65" t="s">
        <v>190</v>
      </c>
      <c r="D15" s="65" t="s">
        <v>190</v>
      </c>
      <c r="E15" s="65" t="s">
        <v>190</v>
      </c>
      <c r="F15" s="65" t="s">
        <v>190</v>
      </c>
      <c r="G15" s="65" t="s">
        <v>190</v>
      </c>
      <c r="H15" s="65" t="s">
        <v>190</v>
      </c>
      <c r="I15" s="65" t="s">
        <v>190</v>
      </c>
      <c r="J15" s="65" t="s">
        <v>190</v>
      </c>
      <c r="K15" s="65" t="s">
        <v>190</v>
      </c>
      <c r="L15" s="65" t="s">
        <v>190</v>
      </c>
      <c r="M15" s="65" t="s">
        <v>188</v>
      </c>
      <c r="N15" s="65" t="s">
        <v>188</v>
      </c>
      <c r="O15" s="65" t="s">
        <v>343</v>
      </c>
      <c r="P15" s="65" t="s">
        <v>343</v>
      </c>
      <c r="Q15" s="71"/>
    </row>
    <row r="16" spans="1:22" x14ac:dyDescent="0.2">
      <c r="A16" s="70" t="s">
        <v>260</v>
      </c>
      <c r="B16" s="69" t="s">
        <v>261</v>
      </c>
      <c r="C16" s="65" t="s">
        <v>257</v>
      </c>
      <c r="D16" s="65" t="s">
        <v>257</v>
      </c>
      <c r="E16" s="65" t="s">
        <v>190</v>
      </c>
      <c r="F16" s="65" t="s">
        <v>190</v>
      </c>
      <c r="G16" s="65" t="s">
        <v>190</v>
      </c>
      <c r="H16" s="65" t="s">
        <v>190</v>
      </c>
      <c r="I16" s="65" t="s">
        <v>188</v>
      </c>
      <c r="J16" s="65" t="s">
        <v>188</v>
      </c>
      <c r="K16" s="65" t="s">
        <v>188</v>
      </c>
      <c r="L16" s="65" t="s">
        <v>188</v>
      </c>
      <c r="M16" s="65" t="s">
        <v>187</v>
      </c>
      <c r="N16" s="65" t="s">
        <v>350</v>
      </c>
      <c r="O16" s="65" t="s">
        <v>343</v>
      </c>
      <c r="P16" s="65" t="s">
        <v>343</v>
      </c>
      <c r="Q16" s="71" t="s">
        <v>262</v>
      </c>
    </row>
    <row r="17" spans="1:26" x14ac:dyDescent="0.2">
      <c r="A17" s="70" t="s">
        <v>263</v>
      </c>
      <c r="B17" s="69" t="s">
        <v>148</v>
      </c>
      <c r="C17" s="65" t="s">
        <v>190</v>
      </c>
      <c r="D17" s="65" t="s">
        <v>190</v>
      </c>
      <c r="E17" s="65" t="s">
        <v>190</v>
      </c>
      <c r="F17" s="65" t="s">
        <v>190</v>
      </c>
      <c r="G17" s="65" t="s">
        <v>190</v>
      </c>
      <c r="H17" s="65" t="s">
        <v>190</v>
      </c>
      <c r="I17" s="65" t="s">
        <v>190</v>
      </c>
      <c r="J17" s="65" t="s">
        <v>190</v>
      </c>
      <c r="K17" s="65" t="s">
        <v>190</v>
      </c>
      <c r="L17" s="65" t="s">
        <v>190</v>
      </c>
      <c r="M17" s="65" t="s">
        <v>188</v>
      </c>
      <c r="N17" s="65" t="s">
        <v>188</v>
      </c>
      <c r="O17" s="65" t="s">
        <v>343</v>
      </c>
      <c r="P17" s="65" t="s">
        <v>343</v>
      </c>
      <c r="Q17" s="71" t="s">
        <v>439</v>
      </c>
    </row>
    <row r="18" spans="1:26" x14ac:dyDescent="0.2">
      <c r="A18" s="70" t="s">
        <v>56</v>
      </c>
      <c r="B18" s="69" t="s">
        <v>264</v>
      </c>
      <c r="C18" s="65" t="s">
        <v>190</v>
      </c>
      <c r="D18" s="65" t="s">
        <v>190</v>
      </c>
      <c r="E18" s="65" t="s">
        <v>190</v>
      </c>
      <c r="F18" s="65" t="s">
        <v>190</v>
      </c>
      <c r="G18" s="65" t="s">
        <v>190</v>
      </c>
      <c r="H18" s="65" t="s">
        <v>190</v>
      </c>
      <c r="I18" s="65" t="s">
        <v>188</v>
      </c>
      <c r="J18" s="65" t="s">
        <v>188</v>
      </c>
      <c r="K18" s="65" t="s">
        <v>188</v>
      </c>
      <c r="L18" s="65" t="s">
        <v>188</v>
      </c>
      <c r="M18" s="65" t="s">
        <v>190</v>
      </c>
      <c r="N18" s="65" t="s">
        <v>190</v>
      </c>
      <c r="O18" s="65" t="s">
        <v>343</v>
      </c>
      <c r="P18" s="65" t="s">
        <v>343</v>
      </c>
      <c r="Q18" s="71" t="s">
        <v>265</v>
      </c>
    </row>
    <row r="19" spans="1:26" x14ac:dyDescent="0.2">
      <c r="A19" s="72" t="s">
        <v>57</v>
      </c>
      <c r="B19" s="100" t="s">
        <v>266</v>
      </c>
      <c r="C19" s="65" t="s">
        <v>267</v>
      </c>
      <c r="D19" s="65" t="s">
        <v>267</v>
      </c>
      <c r="E19" s="65" t="s">
        <v>267</v>
      </c>
      <c r="F19" s="65" t="s">
        <v>267</v>
      </c>
      <c r="G19" s="65" t="s">
        <v>190</v>
      </c>
      <c r="H19" s="65" t="s">
        <v>190</v>
      </c>
      <c r="I19" s="65" t="s">
        <v>268</v>
      </c>
      <c r="J19" s="65" t="s">
        <v>268</v>
      </c>
      <c r="K19" s="65" t="s">
        <v>268</v>
      </c>
      <c r="L19" s="65" t="s">
        <v>268</v>
      </c>
      <c r="M19" s="65" t="s">
        <v>267</v>
      </c>
      <c r="N19" s="65" t="s">
        <v>267</v>
      </c>
      <c r="O19" s="65" t="s">
        <v>343</v>
      </c>
      <c r="P19" s="65" t="s">
        <v>343</v>
      </c>
      <c r="Q19" s="73" t="s">
        <v>265</v>
      </c>
    </row>
    <row r="20" spans="1:26" x14ac:dyDescent="0.2">
      <c r="A20" s="101"/>
      <c r="B20" s="69"/>
      <c r="C20" s="66"/>
      <c r="D20" s="66"/>
      <c r="E20" s="66"/>
      <c r="F20" s="66"/>
      <c r="G20" s="66"/>
      <c r="H20" s="66"/>
      <c r="I20" s="66"/>
      <c r="J20" s="66"/>
      <c r="K20" s="66"/>
      <c r="L20" s="66"/>
      <c r="M20" s="66"/>
      <c r="N20" s="66"/>
      <c r="O20" s="66"/>
      <c r="P20" s="66"/>
      <c r="Q20" s="102"/>
      <c r="R20" s="66"/>
      <c r="S20" s="66"/>
      <c r="T20" s="66"/>
      <c r="U20" s="66"/>
      <c r="V20" s="66"/>
      <c r="W20" s="66"/>
      <c r="X20" s="66"/>
      <c r="Y20" s="66"/>
      <c r="Z20" s="66"/>
    </row>
    <row r="21" spans="1:26" s="208" customFormat="1" ht="21" customHeight="1" x14ac:dyDescent="0.2">
      <c r="A21" s="317" t="s">
        <v>487</v>
      </c>
      <c r="B21" s="318"/>
      <c r="C21" s="104"/>
      <c r="D21" s="104"/>
      <c r="E21" s="104"/>
      <c r="F21" s="104"/>
      <c r="G21" s="104"/>
      <c r="H21" s="104"/>
      <c r="I21" s="104"/>
      <c r="J21" s="104"/>
      <c r="K21" s="104"/>
      <c r="L21" s="104"/>
      <c r="M21" s="104"/>
      <c r="N21" s="104"/>
      <c r="O21" s="104"/>
      <c r="P21" s="104"/>
      <c r="Q21" s="105"/>
    </row>
    <row r="22" spans="1:26" s="208" customFormat="1" ht="15" customHeight="1" x14ac:dyDescent="0.2">
      <c r="A22" s="106" t="s">
        <v>271</v>
      </c>
      <c r="B22" s="107" t="s">
        <v>300</v>
      </c>
      <c r="C22" s="108" t="s">
        <v>298</v>
      </c>
      <c r="D22" s="108" t="s">
        <v>298</v>
      </c>
      <c r="E22" s="108" t="s">
        <v>298</v>
      </c>
      <c r="F22" s="108" t="s">
        <v>298</v>
      </c>
      <c r="G22" s="108" t="s">
        <v>190</v>
      </c>
      <c r="H22" s="108" t="s">
        <v>190</v>
      </c>
      <c r="I22" s="108" t="s">
        <v>298</v>
      </c>
      <c r="J22" s="108" t="s">
        <v>298</v>
      </c>
      <c r="K22" s="108" t="s">
        <v>298</v>
      </c>
      <c r="L22" s="108" t="s">
        <v>298</v>
      </c>
      <c r="M22" s="108" t="s">
        <v>299</v>
      </c>
      <c r="N22" s="108" t="s">
        <v>299</v>
      </c>
      <c r="O22" s="108" t="s">
        <v>190</v>
      </c>
      <c r="P22" s="108" t="s">
        <v>190</v>
      </c>
      <c r="Q22" s="109" t="s">
        <v>301</v>
      </c>
    </row>
    <row r="24" spans="1:26" ht="15" customHeight="1" x14ac:dyDescent="0.2"/>
    <row r="25" spans="1:26" ht="21" customHeight="1" x14ac:dyDescent="0.2">
      <c r="A25" s="306" t="s">
        <v>335</v>
      </c>
      <c r="B25" s="307"/>
      <c r="C25" s="132"/>
      <c r="D25" s="132"/>
      <c r="E25" s="132"/>
      <c r="F25" s="132"/>
      <c r="G25" s="132"/>
      <c r="H25" s="132"/>
      <c r="I25" s="132"/>
      <c r="J25" s="132"/>
      <c r="K25" s="132"/>
      <c r="L25" s="132"/>
      <c r="M25" s="132"/>
      <c r="N25" s="132"/>
      <c r="O25" s="132"/>
      <c r="P25" s="132"/>
      <c r="Q25" s="209"/>
    </row>
    <row r="26" spans="1:26" ht="15" customHeight="1" x14ac:dyDescent="0.2">
      <c r="A26" s="210"/>
      <c r="B26" s="214" t="s">
        <v>336</v>
      </c>
      <c r="C26" s="211" t="s">
        <v>338</v>
      </c>
      <c r="D26" s="211" t="s">
        <v>338</v>
      </c>
      <c r="E26" s="211" t="s">
        <v>338</v>
      </c>
      <c r="F26" s="211" t="s">
        <v>339</v>
      </c>
      <c r="G26" s="108" t="s">
        <v>190</v>
      </c>
      <c r="H26" s="108" t="s">
        <v>190</v>
      </c>
      <c r="I26" s="211" t="s">
        <v>338</v>
      </c>
      <c r="J26" s="211" t="s">
        <v>339</v>
      </c>
      <c r="K26" s="211" t="s">
        <v>338</v>
      </c>
      <c r="L26" s="211" t="s">
        <v>339</v>
      </c>
      <c r="M26" s="108" t="s">
        <v>190</v>
      </c>
      <c r="N26" s="108" t="s">
        <v>190</v>
      </c>
      <c r="O26" s="108" t="s">
        <v>190</v>
      </c>
      <c r="P26" s="108" t="s">
        <v>190</v>
      </c>
      <c r="Q26" s="212"/>
    </row>
    <row r="27" spans="1:26" ht="15" customHeight="1" x14ac:dyDescent="0.2">
      <c r="A27" s="218"/>
      <c r="B27" s="219" t="s">
        <v>337</v>
      </c>
      <c r="C27" s="108" t="s">
        <v>190</v>
      </c>
      <c r="D27" s="108" t="s">
        <v>190</v>
      </c>
      <c r="E27" s="108" t="s">
        <v>190</v>
      </c>
      <c r="F27" s="108" t="s">
        <v>190</v>
      </c>
      <c r="G27" s="108" t="s">
        <v>190</v>
      </c>
      <c r="H27" s="108" t="s">
        <v>190</v>
      </c>
      <c r="I27" s="108" t="s">
        <v>190</v>
      </c>
      <c r="J27" s="108" t="s">
        <v>190</v>
      </c>
      <c r="K27" s="108" t="s">
        <v>190</v>
      </c>
      <c r="L27" s="108" t="s">
        <v>190</v>
      </c>
      <c r="M27" s="211" t="s">
        <v>338</v>
      </c>
      <c r="N27" s="211" t="s">
        <v>338</v>
      </c>
      <c r="O27" s="108" t="s">
        <v>190</v>
      </c>
      <c r="P27" s="108" t="s">
        <v>190</v>
      </c>
      <c r="Q27" s="220" t="s">
        <v>341</v>
      </c>
    </row>
    <row r="28" spans="1:26" ht="15" customHeight="1" x14ac:dyDescent="0.2">
      <c r="C28" s="213"/>
      <c r="D28" s="213"/>
      <c r="E28" s="213"/>
      <c r="F28" s="213"/>
      <c r="G28" s="213"/>
      <c r="H28" s="213"/>
      <c r="I28" s="213"/>
      <c r="J28" s="213"/>
      <c r="K28" s="213"/>
      <c r="L28" s="213"/>
      <c r="M28" s="213"/>
      <c r="N28" s="213"/>
      <c r="O28" s="213"/>
      <c r="P28" s="213"/>
    </row>
    <row r="29" spans="1:26" ht="15" customHeight="1" x14ac:dyDescent="0.2"/>
    <row r="30" spans="1:26" ht="15" customHeight="1" x14ac:dyDescent="0.2"/>
    <row r="31" spans="1:26" ht="15" customHeight="1" x14ac:dyDescent="0.2"/>
    <row r="33" ht="22.5" customHeight="1" x14ac:dyDescent="0.2"/>
    <row r="34" ht="22.5" customHeight="1" x14ac:dyDescent="0.2"/>
    <row r="35" ht="33.75" customHeight="1" x14ac:dyDescent="0.2"/>
    <row r="36" ht="33.75" customHeight="1" x14ac:dyDescent="0.2"/>
    <row r="41" ht="17.25" customHeight="1" x14ac:dyDescent="0.2"/>
    <row r="42" ht="33.75" customHeight="1" x14ac:dyDescent="0.2"/>
  </sheetData>
  <mergeCells count="12">
    <mergeCell ref="A25:B25"/>
    <mergeCell ref="A5:B5"/>
    <mergeCell ref="A1:Q1"/>
    <mergeCell ref="M4:N4"/>
    <mergeCell ref="C4:D4"/>
    <mergeCell ref="E4:F4"/>
    <mergeCell ref="I4:J4"/>
    <mergeCell ref="K4:L4"/>
    <mergeCell ref="A4:B4"/>
    <mergeCell ref="G4:H4"/>
    <mergeCell ref="O4:P4"/>
    <mergeCell ref="A21:B21"/>
  </mergeCells>
  <phoneticPr fontId="3"/>
  <hyperlinks>
    <hyperlink ref="A22" location="'口座出納帳（様式35）'!A1" display="様式35" xr:uid="{00000000-0004-0000-0000-000003000000}"/>
  </hyperlinks>
  <printOptions horizontalCentered="1"/>
  <pageMargins left="0.23622047244094491" right="0.23622047244094491" top="0.74803149606299213" bottom="0.74803149606299213" header="0.31496062992125984" footer="0.31496062992125984"/>
  <pageSetup paperSize="9" scale="85"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pageSetUpPr fitToPage="1"/>
  </sheetPr>
  <dimension ref="A1:G37"/>
  <sheetViews>
    <sheetView view="pageBreakPreview" topLeftCell="A2" zoomScaleNormal="100" zoomScaleSheetLayoutView="100" workbookViewId="0">
      <selection activeCell="B38" sqref="B38"/>
    </sheetView>
  </sheetViews>
  <sheetFormatPr defaultColWidth="13" defaultRowHeight="13.2" x14ac:dyDescent="0.2"/>
  <cols>
    <col min="1" max="1" width="18.6640625" style="7" customWidth="1"/>
    <col min="2" max="5" width="13.6640625" style="7" customWidth="1"/>
    <col min="6" max="16384" width="13" style="7"/>
  </cols>
  <sheetData>
    <row r="1" spans="1:7" x14ac:dyDescent="0.2">
      <c r="A1" s="8"/>
      <c r="B1" s="8"/>
      <c r="C1" s="8"/>
      <c r="D1" s="8"/>
      <c r="E1" s="8"/>
      <c r="G1" s="9" t="s">
        <v>437</v>
      </c>
    </row>
    <row r="2" spans="1:7" ht="20.25" customHeight="1" x14ac:dyDescent="0.2">
      <c r="A2" s="407" t="s">
        <v>438</v>
      </c>
      <c r="B2" s="407"/>
      <c r="C2" s="407"/>
      <c r="D2" s="407"/>
      <c r="E2" s="407"/>
      <c r="F2" s="407"/>
    </row>
    <row r="3" spans="1:7" x14ac:dyDescent="0.2">
      <c r="A3" s="8"/>
      <c r="B3" s="8"/>
      <c r="C3" s="8"/>
      <c r="D3" s="8"/>
      <c r="E3" s="8"/>
    </row>
    <row r="4" spans="1:7" x14ac:dyDescent="0.2">
      <c r="A4" s="405" t="s">
        <v>576</v>
      </c>
      <c r="B4" s="406"/>
      <c r="C4" s="406"/>
      <c r="D4" s="406"/>
      <c r="E4" s="406"/>
    </row>
    <row r="5" spans="1:7" x14ac:dyDescent="0.2">
      <c r="A5" s="8"/>
      <c r="B5" s="8"/>
      <c r="C5" s="8"/>
      <c r="D5" s="8"/>
      <c r="E5" s="8"/>
    </row>
    <row r="6" spans="1:7" ht="13.8" thickBot="1" x14ac:dyDescent="0.25">
      <c r="A6" s="8" t="s">
        <v>108</v>
      </c>
      <c r="B6" s="8"/>
      <c r="C6" s="8"/>
      <c r="D6" s="8"/>
      <c r="E6" s="8"/>
      <c r="F6" s="9"/>
      <c r="G6" s="9" t="s">
        <v>22</v>
      </c>
    </row>
    <row r="7" spans="1:7" ht="26.4" x14ac:dyDescent="0.2">
      <c r="A7" s="10" t="s">
        <v>113</v>
      </c>
      <c r="B7" s="86" t="s">
        <v>203</v>
      </c>
      <c r="C7" s="222" t="s">
        <v>467</v>
      </c>
      <c r="D7" s="222" t="s">
        <v>460</v>
      </c>
      <c r="E7" s="87" t="s">
        <v>204</v>
      </c>
      <c r="F7" s="87" t="s">
        <v>205</v>
      </c>
      <c r="G7" s="87" t="s">
        <v>206</v>
      </c>
    </row>
    <row r="8" spans="1:7" ht="20.25" customHeight="1" x14ac:dyDescent="0.2">
      <c r="A8" s="88" t="s">
        <v>100</v>
      </c>
      <c r="B8" s="110">
        <f>SUM(C8:D8)</f>
        <v>0</v>
      </c>
      <c r="C8" s="81">
        <v>0</v>
      </c>
      <c r="D8" s="81">
        <v>0</v>
      </c>
      <c r="E8" s="215"/>
      <c r="F8" s="216"/>
      <c r="G8" s="215"/>
    </row>
    <row r="9" spans="1:7" ht="20.25" customHeight="1" x14ac:dyDescent="0.2">
      <c r="A9" s="88" t="s">
        <v>101</v>
      </c>
      <c r="B9" s="110">
        <f>SUM(F9)</f>
        <v>0</v>
      </c>
      <c r="C9" s="215"/>
      <c r="D9" s="215"/>
      <c r="E9" s="215"/>
      <c r="F9" s="81">
        <v>0</v>
      </c>
      <c r="G9" s="215"/>
    </row>
    <row r="10" spans="1:7" ht="20.25" customHeight="1" x14ac:dyDescent="0.2">
      <c r="A10" s="88" t="s">
        <v>102</v>
      </c>
      <c r="B10" s="110">
        <f>SUM(F10)</f>
        <v>0</v>
      </c>
      <c r="C10" s="215"/>
      <c r="D10" s="215"/>
      <c r="E10" s="215"/>
      <c r="F10" s="81">
        <v>0</v>
      </c>
      <c r="G10" s="215"/>
    </row>
    <row r="11" spans="1:7" ht="20.25" customHeight="1" x14ac:dyDescent="0.2">
      <c r="A11" s="88" t="s">
        <v>103</v>
      </c>
      <c r="B11" s="110">
        <f>SUM(C11:D11)</f>
        <v>0</v>
      </c>
      <c r="C11" s="81">
        <v>0</v>
      </c>
      <c r="D11" s="81">
        <v>0</v>
      </c>
      <c r="E11" s="215"/>
      <c r="F11" s="215"/>
      <c r="G11" s="215"/>
    </row>
    <row r="12" spans="1:7" ht="20.25" customHeight="1" x14ac:dyDescent="0.2">
      <c r="A12" s="88" t="s">
        <v>104</v>
      </c>
      <c r="B12" s="110">
        <f>SUM(C12:D12)</f>
        <v>0</v>
      </c>
      <c r="C12" s="81">
        <v>0</v>
      </c>
      <c r="D12" s="81">
        <v>0</v>
      </c>
      <c r="E12" s="215"/>
      <c r="F12" s="215"/>
      <c r="G12" s="215"/>
    </row>
    <row r="13" spans="1:7" ht="20.25" customHeight="1" x14ac:dyDescent="0.2">
      <c r="A13" s="88" t="s">
        <v>105</v>
      </c>
      <c r="B13" s="110">
        <f>SUM(C13:D13)</f>
        <v>0</v>
      </c>
      <c r="C13" s="81">
        <v>0</v>
      </c>
      <c r="D13" s="81">
        <v>0</v>
      </c>
      <c r="E13" s="215"/>
      <c r="F13" s="215"/>
      <c r="G13" s="215"/>
    </row>
    <row r="14" spans="1:7" ht="20.25" customHeight="1" x14ac:dyDescent="0.2">
      <c r="A14" s="88" t="s">
        <v>106</v>
      </c>
      <c r="B14" s="110">
        <f>SUM(C14:G14)</f>
        <v>450000</v>
      </c>
      <c r="C14" s="215"/>
      <c r="D14" s="215"/>
      <c r="E14" s="215"/>
      <c r="F14" s="215"/>
      <c r="G14" s="81">
        <v>450000</v>
      </c>
    </row>
    <row r="15" spans="1:7" ht="20.25" customHeight="1" thickBot="1" x14ac:dyDescent="0.25">
      <c r="A15" s="89" t="s">
        <v>107</v>
      </c>
      <c r="B15" s="111">
        <f>SUM(C15:G15)</f>
        <v>0</v>
      </c>
      <c r="C15" s="112">
        <v>0</v>
      </c>
      <c r="D15" s="112">
        <v>0</v>
      </c>
      <c r="E15" s="112">
        <v>0</v>
      </c>
      <c r="F15" s="112">
        <v>0</v>
      </c>
      <c r="G15" s="112">
        <v>0</v>
      </c>
    </row>
    <row r="16" spans="1:7" ht="20.25" customHeight="1" thickTop="1" thickBot="1" x14ac:dyDescent="0.25">
      <c r="A16" s="88" t="s">
        <v>97</v>
      </c>
      <c r="B16" s="113">
        <f t="shared" ref="B16:G16" si="0">SUM(B8:B15)</f>
        <v>450000</v>
      </c>
      <c r="C16" s="81">
        <f>SUM(C8:C15)</f>
        <v>0</v>
      </c>
      <c r="D16" s="81">
        <f t="shared" si="0"/>
        <v>0</v>
      </c>
      <c r="E16" s="81">
        <f t="shared" si="0"/>
        <v>0</v>
      </c>
      <c r="F16" s="81">
        <f t="shared" si="0"/>
        <v>0</v>
      </c>
      <c r="G16" s="81">
        <f t="shared" si="0"/>
        <v>450000</v>
      </c>
    </row>
    <row r="17" spans="1:6" x14ac:dyDescent="0.2">
      <c r="A17" s="8"/>
      <c r="B17" s="8"/>
      <c r="C17" s="8"/>
      <c r="D17" s="8"/>
      <c r="E17" s="8"/>
    </row>
    <row r="18" spans="1:6" ht="13.8" thickBot="1" x14ac:dyDescent="0.25">
      <c r="A18" s="8" t="s">
        <v>109</v>
      </c>
      <c r="B18" s="8"/>
      <c r="C18" s="8"/>
      <c r="D18" s="8"/>
      <c r="E18" s="9" t="s">
        <v>22</v>
      </c>
      <c r="F18" s="8"/>
    </row>
    <row r="19" spans="1:6" ht="26.4" x14ac:dyDescent="0.2">
      <c r="A19" s="10" t="s">
        <v>113</v>
      </c>
      <c r="B19" s="86" t="s">
        <v>207</v>
      </c>
      <c r="C19" s="222" t="s">
        <v>468</v>
      </c>
      <c r="D19" s="222" t="s">
        <v>466</v>
      </c>
      <c r="E19" s="90" t="s">
        <v>208</v>
      </c>
      <c r="F19" s="8"/>
    </row>
    <row r="20" spans="1:6" ht="20.25" customHeight="1" x14ac:dyDescent="0.2">
      <c r="A20" s="91" t="s">
        <v>6</v>
      </c>
      <c r="B20" s="114">
        <f t="shared" ref="B20:B32" si="1">SUM(C20:E20)</f>
        <v>55740</v>
      </c>
      <c r="C20" s="115">
        <v>0</v>
      </c>
      <c r="D20" s="115">
        <v>55740</v>
      </c>
      <c r="E20" s="116">
        <v>0</v>
      </c>
      <c r="F20" s="8"/>
    </row>
    <row r="21" spans="1:6" ht="20.25" hidden="1" customHeight="1" x14ac:dyDescent="0.2">
      <c r="A21" s="91" t="s">
        <v>171</v>
      </c>
      <c r="B21" s="114">
        <f t="shared" si="1"/>
        <v>0</v>
      </c>
      <c r="C21" s="115"/>
      <c r="D21" s="115"/>
      <c r="E21" s="116"/>
      <c r="F21" s="8"/>
    </row>
    <row r="22" spans="1:6" ht="20.25" hidden="1" customHeight="1" x14ac:dyDescent="0.2">
      <c r="A22" s="91" t="s">
        <v>7</v>
      </c>
      <c r="B22" s="114">
        <f t="shared" si="1"/>
        <v>0</v>
      </c>
      <c r="C22" s="115"/>
      <c r="D22" s="115"/>
      <c r="E22" s="116"/>
      <c r="F22" s="8"/>
    </row>
    <row r="23" spans="1:6" ht="20.25" customHeight="1" x14ac:dyDescent="0.2">
      <c r="A23" s="91" t="s">
        <v>8</v>
      </c>
      <c r="B23" s="114">
        <f t="shared" si="1"/>
        <v>366287</v>
      </c>
      <c r="C23" s="115">
        <v>0</v>
      </c>
      <c r="D23" s="115">
        <v>366287</v>
      </c>
      <c r="E23" s="116">
        <v>0</v>
      </c>
      <c r="F23" s="8"/>
    </row>
    <row r="24" spans="1:6" ht="20.25" customHeight="1" x14ac:dyDescent="0.2">
      <c r="A24" s="91" t="s">
        <v>9</v>
      </c>
      <c r="B24" s="114">
        <f t="shared" si="1"/>
        <v>8420</v>
      </c>
      <c r="C24" s="115">
        <v>0</v>
      </c>
      <c r="D24" s="115">
        <v>8420</v>
      </c>
      <c r="E24" s="116">
        <v>0</v>
      </c>
      <c r="F24" s="8"/>
    </row>
    <row r="25" spans="1:6" ht="20.25" customHeight="1" x14ac:dyDescent="0.2">
      <c r="A25" s="91" t="s">
        <v>10</v>
      </c>
      <c r="B25" s="114">
        <f t="shared" si="1"/>
        <v>0</v>
      </c>
      <c r="C25" s="115">
        <v>0</v>
      </c>
      <c r="D25" s="115">
        <v>0</v>
      </c>
      <c r="E25" s="116">
        <v>0</v>
      </c>
      <c r="F25" s="8"/>
    </row>
    <row r="26" spans="1:6" ht="20.25" customHeight="1" x14ac:dyDescent="0.2">
      <c r="A26" s="91" t="s">
        <v>11</v>
      </c>
      <c r="B26" s="114">
        <f t="shared" si="1"/>
        <v>0</v>
      </c>
      <c r="C26" s="115">
        <v>0</v>
      </c>
      <c r="D26" s="115">
        <v>0</v>
      </c>
      <c r="E26" s="116">
        <v>0</v>
      </c>
      <c r="F26" s="8"/>
    </row>
    <row r="27" spans="1:6" ht="20.25" customHeight="1" x14ac:dyDescent="0.2">
      <c r="A27" s="91" t="s">
        <v>114</v>
      </c>
      <c r="B27" s="114">
        <f t="shared" si="1"/>
        <v>0</v>
      </c>
      <c r="C27" s="115">
        <v>0</v>
      </c>
      <c r="D27" s="115">
        <v>0</v>
      </c>
      <c r="E27" s="116">
        <v>0</v>
      </c>
      <c r="F27" s="8"/>
    </row>
    <row r="28" spans="1:6" ht="20.25" customHeight="1" x14ac:dyDescent="0.2">
      <c r="A28" s="91" t="s">
        <v>13</v>
      </c>
      <c r="B28" s="114">
        <f t="shared" si="1"/>
        <v>0</v>
      </c>
      <c r="C28" s="115">
        <v>0</v>
      </c>
      <c r="D28" s="115">
        <v>0</v>
      </c>
      <c r="E28" s="116">
        <v>0</v>
      </c>
      <c r="F28" s="8"/>
    </row>
    <row r="29" spans="1:6" ht="20.25" customHeight="1" x14ac:dyDescent="0.2">
      <c r="A29" s="91" t="s">
        <v>14</v>
      </c>
      <c r="B29" s="114">
        <f t="shared" si="1"/>
        <v>0</v>
      </c>
      <c r="C29" s="115">
        <v>0</v>
      </c>
      <c r="D29" s="115">
        <v>0</v>
      </c>
      <c r="E29" s="116">
        <v>0</v>
      </c>
      <c r="F29" s="8"/>
    </row>
    <row r="30" spans="1:6" ht="20.25" customHeight="1" x14ac:dyDescent="0.2">
      <c r="A30" s="91" t="s">
        <v>15</v>
      </c>
      <c r="B30" s="114">
        <f t="shared" si="1"/>
        <v>0</v>
      </c>
      <c r="C30" s="115">
        <v>0</v>
      </c>
      <c r="D30" s="115">
        <v>0</v>
      </c>
      <c r="E30" s="116">
        <v>0</v>
      </c>
      <c r="F30" s="8"/>
    </row>
    <row r="31" spans="1:6" ht="20.25" customHeight="1" x14ac:dyDescent="0.2">
      <c r="A31" s="91" t="s">
        <v>16</v>
      </c>
      <c r="B31" s="114">
        <f t="shared" si="1"/>
        <v>0</v>
      </c>
      <c r="C31" s="115">
        <v>0</v>
      </c>
      <c r="D31" s="115">
        <v>0</v>
      </c>
      <c r="E31" s="116">
        <v>0</v>
      </c>
      <c r="F31" s="8"/>
    </row>
    <row r="32" spans="1:6" ht="20.25" customHeight="1" thickBot="1" x14ac:dyDescent="0.25">
      <c r="A32" s="89" t="s">
        <v>17</v>
      </c>
      <c r="B32" s="111">
        <f t="shared" si="1"/>
        <v>880</v>
      </c>
      <c r="C32" s="112">
        <v>0</v>
      </c>
      <c r="D32" s="112">
        <v>880</v>
      </c>
      <c r="E32" s="117">
        <v>0</v>
      </c>
      <c r="F32" s="8"/>
    </row>
    <row r="33" spans="1:6" ht="20.25" customHeight="1" thickTop="1" thickBot="1" x14ac:dyDescent="0.25">
      <c r="A33" s="88" t="s">
        <v>110</v>
      </c>
      <c r="B33" s="113">
        <f>SUM(B20:B32)</f>
        <v>431327</v>
      </c>
      <c r="C33" s="81">
        <f>SUM(C20:C32)</f>
        <v>0</v>
      </c>
      <c r="D33" s="81">
        <f>SUM(D20:D32)</f>
        <v>431327</v>
      </c>
      <c r="E33" s="118">
        <f>SUM(E20:E32)</f>
        <v>0</v>
      </c>
      <c r="F33" s="8"/>
    </row>
    <row r="34" spans="1:6" ht="6" customHeight="1" thickBot="1" x14ac:dyDescent="0.25">
      <c r="A34" s="92"/>
      <c r="B34" s="119"/>
      <c r="C34" s="119"/>
      <c r="D34" s="8"/>
      <c r="E34" s="8"/>
    </row>
    <row r="35" spans="1:6" ht="20.25" customHeight="1" thickBot="1" x14ac:dyDescent="0.25">
      <c r="A35" s="93" t="s">
        <v>209</v>
      </c>
      <c r="B35" s="94">
        <f>B16-B33</f>
        <v>18673</v>
      </c>
      <c r="C35" s="119"/>
      <c r="D35" s="8"/>
      <c r="E35" s="8"/>
    </row>
    <row r="36" spans="1:6" ht="6.75" customHeight="1" x14ac:dyDescent="0.2">
      <c r="A36" s="8"/>
      <c r="B36" s="8"/>
      <c r="C36" s="8"/>
      <c r="D36" s="8"/>
      <c r="E36" s="8"/>
    </row>
    <row r="37" spans="1:6" x14ac:dyDescent="0.2">
      <c r="A37" s="8" t="s">
        <v>115</v>
      </c>
      <c r="B37" s="8"/>
      <c r="C37" s="8"/>
      <c r="D37" s="8"/>
      <c r="E37" s="8"/>
    </row>
  </sheetData>
  <mergeCells count="2">
    <mergeCell ref="A4:E4"/>
    <mergeCell ref="A2:F2"/>
  </mergeCells>
  <phoneticPr fontId="3"/>
  <printOptions horizontalCentered="1"/>
  <pageMargins left="0.78740157480314965" right="0.78740157480314965" top="0.98425196850393704" bottom="0.98425196850393704" header="0.51181102362204722" footer="0.51181102362204722"/>
  <pageSetup paperSize="9" scale="87"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pageSetUpPr fitToPage="1"/>
  </sheetPr>
  <dimension ref="A1:G35"/>
  <sheetViews>
    <sheetView view="pageBreakPreview" zoomScaleNormal="100" zoomScaleSheetLayoutView="100" workbookViewId="0">
      <selection activeCell="J29" sqref="J29"/>
    </sheetView>
  </sheetViews>
  <sheetFormatPr defaultColWidth="9" defaultRowHeight="13.2" x14ac:dyDescent="0.2"/>
  <cols>
    <col min="1" max="1" width="3.77734375" style="7" customWidth="1"/>
    <col min="2" max="2" width="18.6640625" style="7" customWidth="1"/>
    <col min="3" max="6" width="15.6640625" style="7" customWidth="1"/>
    <col min="7" max="7" width="11.109375" style="7" customWidth="1"/>
    <col min="8" max="16384" width="9" style="7"/>
  </cols>
  <sheetData>
    <row r="1" spans="1:7" ht="21" x14ac:dyDescent="0.2">
      <c r="A1" s="138"/>
      <c r="B1" s="8"/>
      <c r="C1" s="8"/>
      <c r="D1" s="8"/>
      <c r="E1" s="8"/>
      <c r="F1" s="9" t="s">
        <v>274</v>
      </c>
      <c r="G1" s="8"/>
    </row>
    <row r="2" spans="1:7" ht="24" customHeight="1" x14ac:dyDescent="0.2">
      <c r="A2" s="408" t="s">
        <v>275</v>
      </c>
      <c r="B2" s="408"/>
      <c r="C2" s="408"/>
      <c r="D2" s="408"/>
      <c r="E2" s="408"/>
      <c r="F2" s="408"/>
      <c r="G2" s="8"/>
    </row>
    <row r="3" spans="1:7" ht="9.75" customHeight="1" x14ac:dyDescent="0.2">
      <c r="A3" s="133"/>
      <c r="B3" s="133"/>
      <c r="C3" s="133"/>
      <c r="D3" s="133"/>
      <c r="E3" s="133"/>
      <c r="F3" s="133"/>
      <c r="G3" s="8"/>
    </row>
    <row r="4" spans="1:7" ht="16.5" customHeight="1" x14ac:dyDescent="0.2">
      <c r="A4" s="133"/>
      <c r="B4" s="349" t="s">
        <v>351</v>
      </c>
      <c r="C4" s="349"/>
      <c r="D4" s="349"/>
      <c r="E4" s="349"/>
      <c r="F4" s="349"/>
      <c r="G4" s="8"/>
    </row>
    <row r="5" spans="1:7" x14ac:dyDescent="0.2">
      <c r="A5" s="8"/>
      <c r="B5" s="8"/>
      <c r="C5" s="8"/>
      <c r="D5" s="8"/>
      <c r="E5" s="8"/>
      <c r="F5" s="9" t="s">
        <v>168</v>
      </c>
      <c r="G5" s="8"/>
    </row>
    <row r="6" spans="1:7" ht="20.25" customHeight="1" x14ac:dyDescent="0.2">
      <c r="A6" s="26"/>
      <c r="B6" s="27" t="s">
        <v>169</v>
      </c>
      <c r="C6" s="44" t="s">
        <v>276</v>
      </c>
      <c r="D6" s="27" t="s">
        <v>116</v>
      </c>
      <c r="E6" s="27" t="s">
        <v>52</v>
      </c>
      <c r="F6" s="27" t="s">
        <v>60</v>
      </c>
      <c r="G6" s="8"/>
    </row>
    <row r="7" spans="1:7" ht="20.25" customHeight="1" x14ac:dyDescent="0.2">
      <c r="A7" s="10"/>
      <c r="B7" s="29" t="s">
        <v>90</v>
      </c>
      <c r="C7" s="30"/>
      <c r="D7" s="30"/>
      <c r="E7" s="30"/>
      <c r="F7" s="31"/>
      <c r="G7" s="8"/>
    </row>
    <row r="8" spans="1:7" ht="20.25" customHeight="1" x14ac:dyDescent="0.2">
      <c r="A8" s="20">
        <v>1</v>
      </c>
      <c r="B8" s="32" t="s">
        <v>83</v>
      </c>
      <c r="C8" s="37"/>
      <c r="D8" s="37"/>
      <c r="E8" s="37">
        <f t="shared" ref="E8:E15" si="0">C8-D8</f>
        <v>0</v>
      </c>
      <c r="F8" s="16"/>
      <c r="G8" s="8"/>
    </row>
    <row r="9" spans="1:7" ht="20.25" customHeight="1" x14ac:dyDescent="0.2">
      <c r="A9" s="20">
        <v>2</v>
      </c>
      <c r="B9" s="32" t="s">
        <v>84</v>
      </c>
      <c r="C9" s="37"/>
      <c r="D9" s="37"/>
      <c r="E9" s="37">
        <f t="shared" si="0"/>
        <v>0</v>
      </c>
      <c r="F9" s="16"/>
      <c r="G9" s="8"/>
    </row>
    <row r="10" spans="1:7" ht="20.25" customHeight="1" x14ac:dyDescent="0.2">
      <c r="A10" s="20">
        <v>3</v>
      </c>
      <c r="B10" s="32" t="s">
        <v>58</v>
      </c>
      <c r="C10" s="37"/>
      <c r="D10" s="37"/>
      <c r="E10" s="37">
        <f t="shared" si="0"/>
        <v>0</v>
      </c>
      <c r="F10" s="16"/>
      <c r="G10" s="8"/>
    </row>
    <row r="11" spans="1:7" ht="20.25" customHeight="1" x14ac:dyDescent="0.2">
      <c r="A11" s="20">
        <v>4</v>
      </c>
      <c r="B11" s="32" t="s">
        <v>59</v>
      </c>
      <c r="C11" s="37"/>
      <c r="D11" s="37"/>
      <c r="E11" s="37">
        <f t="shared" si="0"/>
        <v>0</v>
      </c>
      <c r="F11" s="16"/>
      <c r="G11" s="8"/>
    </row>
    <row r="12" spans="1:7" ht="20.25" customHeight="1" x14ac:dyDescent="0.2">
      <c r="A12" s="20">
        <v>5</v>
      </c>
      <c r="B12" s="32" t="s">
        <v>85</v>
      </c>
      <c r="C12" s="37"/>
      <c r="D12" s="37"/>
      <c r="E12" s="37">
        <f t="shared" si="0"/>
        <v>0</v>
      </c>
      <c r="F12" s="16"/>
      <c r="G12" s="8"/>
    </row>
    <row r="13" spans="1:7" ht="20.25" customHeight="1" x14ac:dyDescent="0.2">
      <c r="A13" s="20">
        <v>6</v>
      </c>
      <c r="B13" s="32" t="s">
        <v>86</v>
      </c>
      <c r="C13" s="37"/>
      <c r="D13" s="37"/>
      <c r="E13" s="37">
        <f t="shared" si="0"/>
        <v>0</v>
      </c>
      <c r="F13" s="16"/>
      <c r="G13" s="8"/>
    </row>
    <row r="14" spans="1:7" ht="20.25" customHeight="1" x14ac:dyDescent="0.2">
      <c r="A14" s="20">
        <v>7</v>
      </c>
      <c r="B14" s="32" t="s">
        <v>87</v>
      </c>
      <c r="C14" s="37"/>
      <c r="D14" s="37"/>
      <c r="E14" s="37">
        <f t="shared" si="0"/>
        <v>0</v>
      </c>
      <c r="F14" s="16"/>
      <c r="G14" s="8"/>
    </row>
    <row r="15" spans="1:7" ht="20.25" customHeight="1" x14ac:dyDescent="0.2">
      <c r="A15" s="20">
        <v>8</v>
      </c>
      <c r="B15" s="32" t="s">
        <v>88</v>
      </c>
      <c r="C15" s="37"/>
      <c r="D15" s="37"/>
      <c r="E15" s="37">
        <f t="shared" si="0"/>
        <v>0</v>
      </c>
      <c r="F15" s="16"/>
      <c r="G15" s="8"/>
    </row>
    <row r="16" spans="1:7" ht="20.25" customHeight="1" x14ac:dyDescent="0.2">
      <c r="A16" s="33"/>
      <c r="B16" s="34" t="s">
        <v>89</v>
      </c>
      <c r="C16" s="45">
        <f>SUM(C8:C15)</f>
        <v>0</v>
      </c>
      <c r="D16" s="45">
        <f>SUM(D8:D15)</f>
        <v>0</v>
      </c>
      <c r="E16" s="45">
        <f>SUM(E8:E15)</f>
        <v>0</v>
      </c>
      <c r="F16" s="13"/>
      <c r="G16" s="8"/>
    </row>
    <row r="17" spans="1:7" ht="20.25" customHeight="1" x14ac:dyDescent="0.2">
      <c r="A17" s="10"/>
      <c r="B17" s="29" t="s">
        <v>91</v>
      </c>
      <c r="C17" s="46"/>
      <c r="D17" s="46"/>
      <c r="E17" s="46"/>
      <c r="F17" s="31"/>
      <c r="G17" s="8"/>
    </row>
    <row r="18" spans="1:7" ht="20.25" customHeight="1" x14ac:dyDescent="0.2">
      <c r="A18" s="20">
        <v>1</v>
      </c>
      <c r="B18" s="32" t="s">
        <v>170</v>
      </c>
      <c r="C18" s="37"/>
      <c r="D18" s="37"/>
      <c r="E18" s="37">
        <f t="shared" ref="E18:E31" si="1">C18-D18</f>
        <v>0</v>
      </c>
      <c r="F18" s="16"/>
      <c r="G18" s="8"/>
    </row>
    <row r="19" spans="1:7" ht="20.25" customHeight="1" x14ac:dyDescent="0.2">
      <c r="A19" s="20">
        <v>2</v>
      </c>
      <c r="B19" s="32" t="s">
        <v>171</v>
      </c>
      <c r="C19" s="37"/>
      <c r="D19" s="37"/>
      <c r="E19" s="37">
        <f t="shared" si="1"/>
        <v>0</v>
      </c>
      <c r="F19" s="16"/>
      <c r="G19" s="8"/>
    </row>
    <row r="20" spans="1:7" ht="20.25" customHeight="1" x14ac:dyDescent="0.2">
      <c r="A20" s="20">
        <v>3</v>
      </c>
      <c r="B20" s="32" t="s">
        <v>172</v>
      </c>
      <c r="C20" s="37"/>
      <c r="D20" s="37"/>
      <c r="E20" s="37">
        <f t="shared" si="1"/>
        <v>0</v>
      </c>
      <c r="F20" s="16"/>
      <c r="G20" s="8"/>
    </row>
    <row r="21" spans="1:7" ht="20.25" customHeight="1" x14ac:dyDescent="0.2">
      <c r="A21" s="20">
        <v>4</v>
      </c>
      <c r="B21" s="32" t="s">
        <v>173</v>
      </c>
      <c r="C21" s="37"/>
      <c r="D21" s="37"/>
      <c r="E21" s="37">
        <f t="shared" si="1"/>
        <v>0</v>
      </c>
      <c r="F21" s="16"/>
      <c r="G21" s="8"/>
    </row>
    <row r="22" spans="1:7" ht="20.25" customHeight="1" x14ac:dyDescent="0.2">
      <c r="A22" s="20">
        <v>5</v>
      </c>
      <c r="B22" s="32" t="s">
        <v>174</v>
      </c>
      <c r="C22" s="37"/>
      <c r="D22" s="37"/>
      <c r="E22" s="37">
        <f t="shared" si="1"/>
        <v>0</v>
      </c>
      <c r="F22" s="16"/>
      <c r="G22" s="8"/>
    </row>
    <row r="23" spans="1:7" ht="20.25" customHeight="1" x14ac:dyDescent="0.2">
      <c r="A23" s="20">
        <v>6</v>
      </c>
      <c r="B23" s="32" t="s">
        <v>175</v>
      </c>
      <c r="C23" s="37"/>
      <c r="D23" s="37"/>
      <c r="E23" s="37">
        <f t="shared" si="1"/>
        <v>0</v>
      </c>
      <c r="F23" s="16"/>
      <c r="G23" s="8"/>
    </row>
    <row r="24" spans="1:7" ht="20.25" customHeight="1" x14ac:dyDescent="0.2">
      <c r="A24" s="20">
        <v>7</v>
      </c>
      <c r="B24" s="32" t="s">
        <v>176</v>
      </c>
      <c r="C24" s="37"/>
      <c r="D24" s="37"/>
      <c r="E24" s="37">
        <f t="shared" si="1"/>
        <v>0</v>
      </c>
      <c r="F24" s="16"/>
      <c r="G24" s="8"/>
    </row>
    <row r="25" spans="1:7" ht="20.25" customHeight="1" x14ac:dyDescent="0.2">
      <c r="A25" s="55">
        <v>8</v>
      </c>
      <c r="B25" s="32" t="s">
        <v>177</v>
      </c>
      <c r="C25" s="37"/>
      <c r="D25" s="37"/>
      <c r="E25" s="37">
        <f t="shared" si="1"/>
        <v>0</v>
      </c>
      <c r="F25" s="16"/>
      <c r="G25" s="8"/>
    </row>
    <row r="26" spans="1:7" ht="20.25" customHeight="1" x14ac:dyDescent="0.2">
      <c r="A26" s="55">
        <v>9</v>
      </c>
      <c r="B26" s="32" t="s">
        <v>178</v>
      </c>
      <c r="C26" s="37"/>
      <c r="D26" s="37"/>
      <c r="E26" s="37">
        <f t="shared" si="1"/>
        <v>0</v>
      </c>
      <c r="F26" s="16"/>
      <c r="G26" s="8"/>
    </row>
    <row r="27" spans="1:7" ht="20.25" customHeight="1" x14ac:dyDescent="0.2">
      <c r="A27" s="55">
        <v>10</v>
      </c>
      <c r="B27" s="32" t="s">
        <v>92</v>
      </c>
      <c r="C27" s="37"/>
      <c r="D27" s="37"/>
      <c r="E27" s="37">
        <f t="shared" si="1"/>
        <v>0</v>
      </c>
      <c r="F27" s="16"/>
      <c r="G27" s="8"/>
    </row>
    <row r="28" spans="1:7" ht="20.25" customHeight="1" x14ac:dyDescent="0.2">
      <c r="A28" s="55">
        <v>11</v>
      </c>
      <c r="B28" s="32" t="s">
        <v>179</v>
      </c>
      <c r="C28" s="37"/>
      <c r="D28" s="37"/>
      <c r="E28" s="37">
        <f t="shared" si="1"/>
        <v>0</v>
      </c>
      <c r="F28" s="16"/>
      <c r="G28" s="8"/>
    </row>
    <row r="29" spans="1:7" ht="20.25" customHeight="1" x14ac:dyDescent="0.2">
      <c r="A29" s="55">
        <v>12</v>
      </c>
      <c r="B29" s="32" t="s">
        <v>180</v>
      </c>
      <c r="C29" s="37"/>
      <c r="D29" s="37"/>
      <c r="E29" s="37">
        <f t="shared" si="1"/>
        <v>0</v>
      </c>
      <c r="F29" s="16"/>
      <c r="G29" s="8"/>
    </row>
    <row r="30" spans="1:7" ht="20.25" customHeight="1" x14ac:dyDescent="0.2">
      <c r="A30" s="55">
        <v>13</v>
      </c>
      <c r="B30" s="32" t="s">
        <v>181</v>
      </c>
      <c r="C30" s="37"/>
      <c r="D30" s="37"/>
      <c r="E30" s="37">
        <f t="shared" si="1"/>
        <v>0</v>
      </c>
      <c r="F30" s="16"/>
      <c r="G30" s="8"/>
    </row>
    <row r="31" spans="1:7" ht="20.25" customHeight="1" x14ac:dyDescent="0.2">
      <c r="A31" s="55">
        <v>14</v>
      </c>
      <c r="B31" s="32" t="s">
        <v>182</v>
      </c>
      <c r="C31" s="37"/>
      <c r="D31" s="37"/>
      <c r="E31" s="37">
        <f t="shared" si="1"/>
        <v>0</v>
      </c>
      <c r="F31" s="16"/>
      <c r="G31" s="8"/>
    </row>
    <row r="32" spans="1:7" ht="20.25" customHeight="1" x14ac:dyDescent="0.2">
      <c r="A32" s="15"/>
      <c r="B32" s="32" t="s">
        <v>93</v>
      </c>
      <c r="C32" s="37">
        <f>SUM(C18:C31)</f>
        <v>0</v>
      </c>
      <c r="D32" s="37">
        <f>SUM(D18:D31)</f>
        <v>0</v>
      </c>
      <c r="E32" s="37">
        <f>SUM(E18:E31)</f>
        <v>0</v>
      </c>
      <c r="F32" s="16"/>
      <c r="G32" s="8"/>
    </row>
    <row r="33" spans="1:7" ht="20.25" customHeight="1" x14ac:dyDescent="0.2">
      <c r="A33" s="15"/>
      <c r="B33" s="32" t="s">
        <v>183</v>
      </c>
      <c r="C33" s="37">
        <f>C16-C32</f>
        <v>0</v>
      </c>
      <c r="D33" s="37">
        <f>D16-D32</f>
        <v>0</v>
      </c>
      <c r="E33" s="37">
        <f>E16-E32</f>
        <v>0</v>
      </c>
      <c r="F33" s="16"/>
      <c r="G33" s="8"/>
    </row>
    <row r="34" spans="1:7" ht="15" customHeight="1" x14ac:dyDescent="0.2">
      <c r="A34" s="8"/>
      <c r="B34" s="36"/>
      <c r="C34" s="8"/>
      <c r="D34" s="8"/>
      <c r="E34" s="8"/>
      <c r="F34" s="8"/>
      <c r="G34" s="8"/>
    </row>
    <row r="35" spans="1:7" ht="15" customHeight="1" x14ac:dyDescent="0.2">
      <c r="A35" s="8"/>
      <c r="B35" s="36"/>
      <c r="C35" s="8"/>
      <c r="D35" s="8"/>
      <c r="E35" s="8"/>
      <c r="F35" s="8"/>
      <c r="G35" s="8"/>
    </row>
  </sheetData>
  <mergeCells count="2">
    <mergeCell ref="A2:F2"/>
    <mergeCell ref="B4:F4"/>
  </mergeCells>
  <phoneticPr fontId="3"/>
  <printOptions horizontalCentered="1"/>
  <pageMargins left="0.78740157480314965" right="0.78740157480314965" top="0.98425196850393704" bottom="0.98425196850393704" header="0.51181102362204722" footer="0.51181102362204722"/>
  <pageSetup paperSize="9"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pageSetUpPr fitToPage="1"/>
  </sheetPr>
  <dimension ref="A1:J42"/>
  <sheetViews>
    <sheetView view="pageBreakPreview" topLeftCell="A23" zoomScaleNormal="100" zoomScaleSheetLayoutView="100" workbookViewId="0">
      <selection activeCell="J29" sqref="J29"/>
    </sheetView>
  </sheetViews>
  <sheetFormatPr defaultColWidth="9" defaultRowHeight="13.2" x14ac:dyDescent="0.2"/>
  <cols>
    <col min="1" max="1" width="1.6640625" style="7" customWidth="1"/>
    <col min="2" max="2" width="3.6640625" style="7" customWidth="1"/>
    <col min="3" max="3" width="1.6640625" style="7" customWidth="1"/>
    <col min="4" max="4" width="14.6640625" style="7" customWidth="1"/>
    <col min="5" max="5" width="11.6640625" style="7" customWidth="1"/>
    <col min="6" max="6" width="20.77734375" style="7" customWidth="1"/>
    <col min="7" max="9" width="14.77734375" style="7" customWidth="1"/>
    <col min="10" max="10" width="4.109375" style="7" customWidth="1"/>
    <col min="11" max="16384" width="9" style="7"/>
  </cols>
  <sheetData>
    <row r="1" spans="1:10" ht="21" x14ac:dyDescent="0.2">
      <c r="A1" s="138"/>
      <c r="B1" s="8"/>
      <c r="C1" s="8"/>
      <c r="D1" s="8"/>
      <c r="E1" s="8"/>
      <c r="F1" s="8"/>
      <c r="G1" s="8"/>
      <c r="H1" s="8"/>
      <c r="I1" s="346" t="s">
        <v>277</v>
      </c>
      <c r="J1" s="346"/>
    </row>
    <row r="2" spans="1:10" x14ac:dyDescent="0.2">
      <c r="A2" s="8"/>
      <c r="B2" s="8"/>
      <c r="C2" s="349" t="s">
        <v>351</v>
      </c>
      <c r="D2" s="349"/>
      <c r="E2" s="349"/>
      <c r="F2" s="349"/>
      <c r="G2" s="349"/>
      <c r="H2" s="349"/>
      <c r="I2" s="349"/>
      <c r="J2" s="9"/>
    </row>
    <row r="3" spans="1:10" x14ac:dyDescent="0.2">
      <c r="A3" s="8"/>
      <c r="B3" s="8"/>
      <c r="C3" s="8"/>
      <c r="D3" s="8"/>
      <c r="E3" s="8"/>
      <c r="F3" s="8"/>
      <c r="G3" s="8"/>
      <c r="H3" s="8"/>
      <c r="I3" s="9"/>
      <c r="J3" s="9"/>
    </row>
    <row r="4" spans="1:10" x14ac:dyDescent="0.2">
      <c r="A4" s="347" t="s">
        <v>94</v>
      </c>
      <c r="B4" s="347"/>
      <c r="C4" s="347"/>
      <c r="D4" s="347"/>
      <c r="E4" s="409" t="s">
        <v>278</v>
      </c>
      <c r="F4" s="411"/>
      <c r="G4" s="8"/>
      <c r="H4" s="8"/>
      <c r="I4" s="410" t="s">
        <v>21</v>
      </c>
      <c r="J4" s="410"/>
    </row>
    <row r="5" spans="1:10" ht="30" customHeight="1" x14ac:dyDescent="0.2">
      <c r="A5" s="341" t="s">
        <v>23</v>
      </c>
      <c r="B5" s="342"/>
      <c r="C5" s="342"/>
      <c r="D5" s="343"/>
      <c r="E5" s="350" t="s">
        <v>24</v>
      </c>
      <c r="F5" s="343"/>
      <c r="G5" s="47" t="s">
        <v>276</v>
      </c>
      <c r="H5" s="11" t="s">
        <v>130</v>
      </c>
      <c r="I5" s="43" t="s">
        <v>53</v>
      </c>
      <c r="J5" s="43" t="s">
        <v>27</v>
      </c>
    </row>
    <row r="6" spans="1:10" ht="30" customHeight="1" x14ac:dyDescent="0.2">
      <c r="A6" s="12" t="s">
        <v>28</v>
      </c>
      <c r="B6" s="21"/>
      <c r="C6" s="21" t="s">
        <v>166</v>
      </c>
      <c r="D6" s="16"/>
      <c r="E6" s="344"/>
      <c r="F6" s="345"/>
      <c r="G6" s="24"/>
      <c r="H6" s="24"/>
      <c r="I6" s="24">
        <f>G6-H6</f>
        <v>0</v>
      </c>
      <c r="J6" s="16"/>
    </row>
    <row r="7" spans="1:10" ht="30" customHeight="1" x14ac:dyDescent="0.2">
      <c r="A7" s="12" t="s">
        <v>28</v>
      </c>
      <c r="B7" s="21"/>
      <c r="C7" s="21" t="s">
        <v>166</v>
      </c>
      <c r="D7" s="16"/>
      <c r="E7" s="344"/>
      <c r="F7" s="345"/>
      <c r="G7" s="24"/>
      <c r="H7" s="24"/>
      <c r="I7" s="24">
        <f>G7-H7</f>
        <v>0</v>
      </c>
      <c r="J7" s="16"/>
    </row>
    <row r="8" spans="1:10" ht="30" customHeight="1" x14ac:dyDescent="0.2">
      <c r="A8" s="12" t="s">
        <v>28</v>
      </c>
      <c r="B8" s="21"/>
      <c r="C8" s="21" t="s">
        <v>166</v>
      </c>
      <c r="D8" s="16"/>
      <c r="E8" s="344"/>
      <c r="F8" s="345"/>
      <c r="G8" s="24"/>
      <c r="H8" s="24"/>
      <c r="I8" s="24">
        <f>G8-H8</f>
        <v>0</v>
      </c>
      <c r="J8" s="16"/>
    </row>
    <row r="9" spans="1:10" ht="30" customHeight="1" x14ac:dyDescent="0.2">
      <c r="A9" s="12" t="s">
        <v>28</v>
      </c>
      <c r="B9" s="21"/>
      <c r="C9" s="21" t="s">
        <v>166</v>
      </c>
      <c r="D9" s="16"/>
      <c r="E9" s="344"/>
      <c r="F9" s="345"/>
      <c r="G9" s="24"/>
      <c r="H9" s="24"/>
      <c r="I9" s="24">
        <f>G9-H9</f>
        <v>0</v>
      </c>
      <c r="J9" s="16"/>
    </row>
    <row r="10" spans="1:10" ht="30" customHeight="1" x14ac:dyDescent="0.2">
      <c r="A10" s="341" t="s">
        <v>29</v>
      </c>
      <c r="B10" s="342"/>
      <c r="C10" s="342"/>
      <c r="D10" s="342"/>
      <c r="E10" s="342"/>
      <c r="F10" s="343"/>
      <c r="G10" s="24">
        <f>SUM(G6:G9)</f>
        <v>0</v>
      </c>
      <c r="H10" s="24">
        <f>SUM(H6:H9)</f>
        <v>0</v>
      </c>
      <c r="I10" s="24">
        <f>SUM(I6:I9)</f>
        <v>0</v>
      </c>
      <c r="J10" s="16"/>
    </row>
    <row r="11" spans="1:10" ht="13.5" customHeight="1" x14ac:dyDescent="0.2">
      <c r="A11" s="8"/>
      <c r="B11" s="8"/>
      <c r="C11" s="8"/>
      <c r="D11" s="8"/>
      <c r="E11" s="8"/>
      <c r="F11" s="8"/>
      <c r="G11" s="8"/>
      <c r="H11" s="8"/>
      <c r="I11" s="8"/>
      <c r="J11" s="8"/>
    </row>
    <row r="12" spans="1:10" ht="17.25" customHeight="1" x14ac:dyDescent="0.2">
      <c r="A12" s="8"/>
      <c r="B12" s="8"/>
      <c r="C12" s="8"/>
      <c r="D12" s="8"/>
      <c r="E12" s="8"/>
      <c r="F12" s="8"/>
      <c r="G12" s="8"/>
      <c r="H12" s="8"/>
      <c r="I12" s="346"/>
      <c r="J12" s="346"/>
    </row>
    <row r="13" spans="1:10" ht="17.25" customHeight="1" x14ac:dyDescent="0.2">
      <c r="A13" s="347" t="s">
        <v>95</v>
      </c>
      <c r="B13" s="347"/>
      <c r="C13" s="347"/>
      <c r="D13" s="347"/>
      <c r="E13" s="409" t="s">
        <v>278</v>
      </c>
      <c r="F13" s="409"/>
      <c r="G13" s="8"/>
      <c r="H13" s="8"/>
      <c r="I13" s="410" t="s">
        <v>21</v>
      </c>
      <c r="J13" s="410"/>
    </row>
    <row r="14" spans="1:10" ht="30" customHeight="1" x14ac:dyDescent="0.2">
      <c r="A14" s="341" t="s">
        <v>23</v>
      </c>
      <c r="B14" s="342"/>
      <c r="C14" s="342"/>
      <c r="D14" s="343"/>
      <c r="E14" s="43" t="s">
        <v>31</v>
      </c>
      <c r="F14" s="43" t="s">
        <v>33</v>
      </c>
      <c r="G14" s="47" t="s">
        <v>276</v>
      </c>
      <c r="H14" s="11" t="s">
        <v>130</v>
      </c>
      <c r="I14" s="43" t="s">
        <v>51</v>
      </c>
      <c r="J14" s="43" t="s">
        <v>27</v>
      </c>
    </row>
    <row r="15" spans="1:10" ht="30" customHeight="1" x14ac:dyDescent="0.2">
      <c r="A15" s="38" t="s">
        <v>28</v>
      </c>
      <c r="B15" s="22"/>
      <c r="C15" s="8" t="s">
        <v>166</v>
      </c>
      <c r="D15" s="13"/>
      <c r="E15" s="16"/>
      <c r="F15" s="16"/>
      <c r="G15" s="24"/>
      <c r="H15" s="24"/>
      <c r="I15" s="24">
        <f>G15-H15</f>
        <v>0</v>
      </c>
      <c r="J15" s="16"/>
    </row>
    <row r="16" spans="1:10" ht="30" customHeight="1" x14ac:dyDescent="0.2">
      <c r="A16" s="14"/>
      <c r="B16" s="8"/>
      <c r="C16" s="8"/>
      <c r="D16" s="13"/>
      <c r="E16" s="16"/>
      <c r="F16" s="16"/>
      <c r="G16" s="24"/>
      <c r="H16" s="24"/>
      <c r="I16" s="24">
        <f>G16-H16</f>
        <v>0</v>
      </c>
      <c r="J16" s="16"/>
    </row>
    <row r="17" spans="1:10" ht="30" customHeight="1" x14ac:dyDescent="0.2">
      <c r="A17" s="14"/>
      <c r="B17" s="8"/>
      <c r="C17" s="8"/>
      <c r="D17" s="13"/>
      <c r="E17" s="16"/>
      <c r="F17" s="13"/>
      <c r="G17" s="35"/>
      <c r="H17" s="35"/>
      <c r="I17" s="24">
        <f>G17-H17</f>
        <v>0</v>
      </c>
      <c r="J17" s="16"/>
    </row>
    <row r="18" spans="1:10" ht="30" customHeight="1" x14ac:dyDescent="0.2">
      <c r="A18" s="15"/>
      <c r="B18" s="21"/>
      <c r="C18" s="21"/>
      <c r="D18" s="16"/>
      <c r="E18" s="21"/>
      <c r="F18" s="31" t="s">
        <v>35</v>
      </c>
      <c r="G18" s="39">
        <f>SUM(G15:G17)</f>
        <v>0</v>
      </c>
      <c r="H18" s="39">
        <f>SUM(H15:H17)</f>
        <v>0</v>
      </c>
      <c r="I18" s="24">
        <f>SUM(I15:I17)</f>
        <v>0</v>
      </c>
      <c r="J18" s="16"/>
    </row>
    <row r="19" spans="1:10" ht="30" customHeight="1" x14ac:dyDescent="0.2">
      <c r="A19" s="38" t="s">
        <v>28</v>
      </c>
      <c r="B19" s="22"/>
      <c r="C19" s="8" t="s">
        <v>166</v>
      </c>
      <c r="D19" s="13"/>
      <c r="E19" s="16"/>
      <c r="F19" s="16"/>
      <c r="G19" s="24"/>
      <c r="H19" s="24"/>
      <c r="I19" s="24">
        <f>G19-H19</f>
        <v>0</v>
      </c>
      <c r="J19" s="16"/>
    </row>
    <row r="20" spans="1:10" ht="30" customHeight="1" x14ac:dyDescent="0.2">
      <c r="A20" s="14"/>
      <c r="B20" s="8"/>
      <c r="C20" s="8"/>
      <c r="D20" s="13"/>
      <c r="E20" s="16"/>
      <c r="F20" s="16"/>
      <c r="G20" s="24"/>
      <c r="H20" s="24"/>
      <c r="I20" s="24">
        <f>G20-H20</f>
        <v>0</v>
      </c>
      <c r="J20" s="16"/>
    </row>
    <row r="21" spans="1:10" ht="30" customHeight="1" x14ac:dyDescent="0.2">
      <c r="A21" s="14"/>
      <c r="B21" s="8"/>
      <c r="C21" s="8"/>
      <c r="D21" s="13"/>
      <c r="E21" s="16"/>
      <c r="F21" s="16"/>
      <c r="G21" s="24"/>
      <c r="H21" s="24"/>
      <c r="I21" s="24">
        <f>G21-H21</f>
        <v>0</v>
      </c>
      <c r="J21" s="16"/>
    </row>
    <row r="22" spans="1:10" ht="30" customHeight="1" x14ac:dyDescent="0.2">
      <c r="A22" s="15"/>
      <c r="B22" s="21"/>
      <c r="C22" s="21"/>
      <c r="D22" s="16"/>
      <c r="E22" s="21"/>
      <c r="F22" s="16" t="s">
        <v>35</v>
      </c>
      <c r="G22" s="24">
        <f>SUM(G19:G21)</f>
        <v>0</v>
      </c>
      <c r="H22" s="24">
        <f>SUM(H19:H21)</f>
        <v>0</v>
      </c>
      <c r="I22" s="24">
        <f>SUM(I19:I21)</f>
        <v>0</v>
      </c>
      <c r="J22" s="16"/>
    </row>
    <row r="23" spans="1:10" ht="30" customHeight="1" x14ac:dyDescent="0.2">
      <c r="A23" s="38" t="s">
        <v>28</v>
      </c>
      <c r="B23" s="22"/>
      <c r="C23" s="8" t="s">
        <v>166</v>
      </c>
      <c r="D23" s="13"/>
      <c r="E23" s="16"/>
      <c r="F23" s="16"/>
      <c r="G23" s="24"/>
      <c r="H23" s="24"/>
      <c r="I23" s="24">
        <f>G23-H23</f>
        <v>0</v>
      </c>
      <c r="J23" s="16"/>
    </row>
    <row r="24" spans="1:10" ht="30" customHeight="1" x14ac:dyDescent="0.2">
      <c r="A24" s="14"/>
      <c r="B24" s="8"/>
      <c r="C24" s="8"/>
      <c r="D24" s="13"/>
      <c r="E24" s="16"/>
      <c r="F24" s="16"/>
      <c r="G24" s="24"/>
      <c r="H24" s="24"/>
      <c r="I24" s="24">
        <f>G24-H24</f>
        <v>0</v>
      </c>
      <c r="J24" s="16"/>
    </row>
    <row r="25" spans="1:10" ht="30" customHeight="1" x14ac:dyDescent="0.2">
      <c r="A25" s="14"/>
      <c r="B25" s="8"/>
      <c r="C25" s="8"/>
      <c r="D25" s="13"/>
      <c r="E25" s="16"/>
      <c r="F25" s="16"/>
      <c r="G25" s="24"/>
      <c r="H25" s="24"/>
      <c r="I25" s="24">
        <f>G25-H25</f>
        <v>0</v>
      </c>
      <c r="J25" s="16"/>
    </row>
    <row r="26" spans="1:10" ht="30" customHeight="1" x14ac:dyDescent="0.2">
      <c r="A26" s="15"/>
      <c r="B26" s="21"/>
      <c r="C26" s="21"/>
      <c r="D26" s="16"/>
      <c r="E26" s="21"/>
      <c r="F26" s="16" t="s">
        <v>35</v>
      </c>
      <c r="G26" s="24">
        <f>SUM(G23:G25)</f>
        <v>0</v>
      </c>
      <c r="H26" s="24">
        <f>SUM(H23:H25)</f>
        <v>0</v>
      </c>
      <c r="I26" s="24">
        <f>SUM(I23:I25)</f>
        <v>0</v>
      </c>
      <c r="J26" s="16"/>
    </row>
    <row r="27" spans="1:10" ht="30" customHeight="1" x14ac:dyDescent="0.2">
      <c r="A27" s="38" t="s">
        <v>28</v>
      </c>
      <c r="B27" s="22"/>
      <c r="C27" s="8" t="s">
        <v>166</v>
      </c>
      <c r="D27" s="13"/>
      <c r="E27" s="16"/>
      <c r="F27" s="16"/>
      <c r="G27" s="24"/>
      <c r="H27" s="24"/>
      <c r="I27" s="24">
        <f>G27-H27</f>
        <v>0</v>
      </c>
      <c r="J27" s="16"/>
    </row>
    <row r="28" spans="1:10" ht="30" customHeight="1" x14ac:dyDescent="0.2">
      <c r="A28" s="14"/>
      <c r="B28" s="8"/>
      <c r="C28" s="8"/>
      <c r="D28" s="13"/>
      <c r="E28" s="16"/>
      <c r="F28" s="16"/>
      <c r="G28" s="24"/>
      <c r="H28" s="24"/>
      <c r="I28" s="24">
        <f>G28-H28</f>
        <v>0</v>
      </c>
      <c r="J28" s="16"/>
    </row>
    <row r="29" spans="1:10" ht="30" customHeight="1" x14ac:dyDescent="0.2">
      <c r="A29" s="14"/>
      <c r="B29" s="8"/>
      <c r="C29" s="8"/>
      <c r="D29" s="13"/>
      <c r="E29" s="16"/>
      <c r="F29" s="16"/>
      <c r="G29" s="24"/>
      <c r="H29" s="24"/>
      <c r="I29" s="24">
        <f>G29-H29</f>
        <v>0</v>
      </c>
      <c r="J29" s="16"/>
    </row>
    <row r="30" spans="1:10" ht="30" customHeight="1" x14ac:dyDescent="0.2">
      <c r="A30" s="15"/>
      <c r="B30" s="21"/>
      <c r="C30" s="21"/>
      <c r="D30" s="16"/>
      <c r="E30" s="21"/>
      <c r="F30" s="16" t="s">
        <v>35</v>
      </c>
      <c r="G30" s="24">
        <f>SUM(G27:G29)</f>
        <v>0</v>
      </c>
      <c r="H30" s="24">
        <f>SUM(H27:H29)</f>
        <v>0</v>
      </c>
      <c r="I30" s="24">
        <f>SUM(I27:I29)</f>
        <v>0</v>
      </c>
      <c r="J30" s="16"/>
    </row>
    <row r="31" spans="1:10" ht="30" customHeight="1" x14ac:dyDescent="0.2">
      <c r="A31" s="38" t="s">
        <v>28</v>
      </c>
      <c r="B31" s="22"/>
      <c r="C31" s="8" t="s">
        <v>166</v>
      </c>
      <c r="D31" s="13"/>
      <c r="E31" s="16"/>
      <c r="F31" s="16"/>
      <c r="G31" s="24"/>
      <c r="H31" s="24"/>
      <c r="I31" s="24">
        <f>G31-H31</f>
        <v>0</v>
      </c>
      <c r="J31" s="16"/>
    </row>
    <row r="32" spans="1:10" ht="30" customHeight="1" x14ac:dyDescent="0.2">
      <c r="A32" s="14"/>
      <c r="B32" s="8"/>
      <c r="C32" s="8"/>
      <c r="D32" s="13"/>
      <c r="E32" s="16"/>
      <c r="F32" s="16"/>
      <c r="G32" s="24"/>
      <c r="H32" s="24"/>
      <c r="I32" s="24">
        <f>G32-H32</f>
        <v>0</v>
      </c>
      <c r="J32" s="16"/>
    </row>
    <row r="33" spans="1:10" ht="30" customHeight="1" x14ac:dyDescent="0.2">
      <c r="A33" s="14"/>
      <c r="B33" s="8"/>
      <c r="C33" s="8"/>
      <c r="D33" s="13"/>
      <c r="E33" s="16"/>
      <c r="F33" s="16"/>
      <c r="G33" s="24"/>
      <c r="H33" s="24"/>
      <c r="I33" s="24">
        <f>G33-H33</f>
        <v>0</v>
      </c>
      <c r="J33" s="16"/>
    </row>
    <row r="34" spans="1:10" ht="30" customHeight="1" x14ac:dyDescent="0.2">
      <c r="A34" s="15"/>
      <c r="B34" s="21"/>
      <c r="C34" s="21"/>
      <c r="D34" s="16"/>
      <c r="E34" s="21"/>
      <c r="F34" s="16" t="s">
        <v>35</v>
      </c>
      <c r="G34" s="24">
        <f>SUM(G31:G33)</f>
        <v>0</v>
      </c>
      <c r="H34" s="24">
        <f>SUM(H31:H33)</f>
        <v>0</v>
      </c>
      <c r="I34" s="24">
        <f>SUM(I31:I33)</f>
        <v>0</v>
      </c>
      <c r="J34" s="16"/>
    </row>
    <row r="35" spans="1:10" ht="30" customHeight="1" x14ac:dyDescent="0.2">
      <c r="A35" s="15"/>
      <c r="B35" s="21"/>
      <c r="C35" s="21"/>
      <c r="D35" s="21"/>
      <c r="E35" s="21"/>
      <c r="F35" s="16" t="s">
        <v>37</v>
      </c>
      <c r="G35" s="24">
        <f>SUM(G34,G30,G26,G22,G18)</f>
        <v>0</v>
      </c>
      <c r="H35" s="24">
        <f>SUM(H34,H30,H26,H22,H18)</f>
        <v>0</v>
      </c>
      <c r="I35" s="24">
        <f>SUM(I34,I30,I26,I22,I18)</f>
        <v>0</v>
      </c>
      <c r="J35" s="16"/>
    </row>
    <row r="36" spans="1:10" ht="19.5" customHeight="1" x14ac:dyDescent="0.2">
      <c r="A36" s="8"/>
      <c r="B36" s="8"/>
      <c r="C36" s="8"/>
      <c r="D36" s="8"/>
      <c r="E36" s="8"/>
      <c r="F36" s="8"/>
      <c r="G36" s="8"/>
      <c r="H36" s="8"/>
      <c r="I36" s="8"/>
      <c r="J36" s="8"/>
    </row>
    <row r="37" spans="1:10" ht="19.5" customHeight="1" x14ac:dyDescent="0.2">
      <c r="A37" s="8"/>
      <c r="B37" s="8"/>
      <c r="C37" s="8"/>
      <c r="D37" s="8"/>
      <c r="E37" s="8"/>
      <c r="F37" s="8"/>
      <c r="G37" s="8"/>
      <c r="H37" s="8"/>
      <c r="I37" s="8"/>
      <c r="J37" s="8"/>
    </row>
    <row r="38" spans="1:10" ht="19.5" customHeight="1" x14ac:dyDescent="0.2">
      <c r="A38" s="8"/>
      <c r="B38" s="8"/>
      <c r="C38" s="8"/>
      <c r="D38" s="8"/>
      <c r="E38" s="8"/>
      <c r="F38" s="8"/>
      <c r="G38" s="8"/>
      <c r="H38" s="8"/>
      <c r="I38" s="8"/>
      <c r="J38" s="8"/>
    </row>
    <row r="39" spans="1:10" ht="19.5" customHeight="1" x14ac:dyDescent="0.2">
      <c r="A39" s="8"/>
      <c r="B39" s="8"/>
      <c r="C39" s="8"/>
      <c r="D39" s="8"/>
      <c r="E39" s="8"/>
      <c r="F39" s="8"/>
      <c r="G39" s="8"/>
      <c r="H39" s="8"/>
      <c r="I39" s="8"/>
      <c r="J39" s="8"/>
    </row>
    <row r="40" spans="1:10" ht="19.5" customHeight="1" x14ac:dyDescent="0.2">
      <c r="A40" s="8"/>
      <c r="B40" s="8"/>
      <c r="C40" s="8"/>
      <c r="D40" s="8"/>
      <c r="E40" s="8"/>
      <c r="F40" s="8"/>
      <c r="G40" s="8"/>
      <c r="H40" s="8"/>
      <c r="I40" s="8"/>
      <c r="J40" s="8"/>
    </row>
    <row r="41" spans="1:10" ht="19.5" customHeight="1" x14ac:dyDescent="0.2">
      <c r="A41" s="8"/>
      <c r="B41" s="8"/>
      <c r="C41" s="8"/>
      <c r="D41" s="8"/>
      <c r="E41" s="8"/>
      <c r="F41" s="8"/>
      <c r="G41" s="8"/>
      <c r="H41" s="8"/>
      <c r="I41" s="8"/>
      <c r="J41" s="8"/>
    </row>
    <row r="42" spans="1:10" ht="19.5" customHeight="1" x14ac:dyDescent="0.2">
      <c r="A42" s="8"/>
      <c r="B42" s="8"/>
      <c r="C42" s="8"/>
      <c r="D42" s="8"/>
      <c r="E42" s="8"/>
      <c r="F42" s="8"/>
      <c r="G42" s="8"/>
      <c r="H42" s="8"/>
      <c r="I42" s="8"/>
      <c r="J42" s="8"/>
    </row>
  </sheetData>
  <mergeCells count="17">
    <mergeCell ref="A10:F10"/>
    <mergeCell ref="E6:F6"/>
    <mergeCell ref="E7:F7"/>
    <mergeCell ref="E8:F8"/>
    <mergeCell ref="C2:I2"/>
    <mergeCell ref="E9:F9"/>
    <mergeCell ref="I1:J1"/>
    <mergeCell ref="A4:D4"/>
    <mergeCell ref="E4:F4"/>
    <mergeCell ref="I4:J4"/>
    <mergeCell ref="A5:D5"/>
    <mergeCell ref="E5:F5"/>
    <mergeCell ref="I12:J12"/>
    <mergeCell ref="A13:D13"/>
    <mergeCell ref="E13:F13"/>
    <mergeCell ref="I13:J13"/>
    <mergeCell ref="A14:D14"/>
  </mergeCells>
  <phoneticPr fontId="3"/>
  <printOptions horizontalCentered="1"/>
  <pageMargins left="0.78740157480314965" right="0" top="0.98425196850393704" bottom="0.62992125984251968" header="0.51181102362204722" footer="0.51181102362204722"/>
  <pageSetup paperSize="9" scale="82" orientation="portrait"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pageSetUpPr fitToPage="1"/>
  </sheetPr>
  <dimension ref="A1:F43"/>
  <sheetViews>
    <sheetView view="pageBreakPreview" topLeftCell="A8" zoomScaleNormal="100" zoomScaleSheetLayoutView="100" workbookViewId="0">
      <selection activeCell="A7" sqref="A7:F15"/>
    </sheetView>
  </sheetViews>
  <sheetFormatPr defaultColWidth="13" defaultRowHeight="13.2" x14ac:dyDescent="0.2"/>
  <cols>
    <col min="1" max="2" width="14.109375" style="75" customWidth="1"/>
    <col min="3" max="3" width="17.44140625" style="75" customWidth="1"/>
    <col min="4" max="6" width="14.109375" style="75" customWidth="1"/>
    <col min="7" max="16384" width="13" style="75"/>
  </cols>
  <sheetData>
    <row r="1" spans="1:6" ht="21" x14ac:dyDescent="0.2">
      <c r="A1" s="139"/>
      <c r="B1" s="74"/>
      <c r="C1" s="74"/>
      <c r="D1" s="74"/>
      <c r="E1" s="74"/>
      <c r="F1" s="9" t="s">
        <v>279</v>
      </c>
    </row>
    <row r="2" spans="1:6" ht="16.5" customHeight="1" x14ac:dyDescent="0.2">
      <c r="A2" s="412" t="s">
        <v>304</v>
      </c>
      <c r="B2" s="412"/>
      <c r="C2" s="412"/>
      <c r="D2" s="412"/>
      <c r="E2" s="412"/>
      <c r="F2" s="412"/>
    </row>
    <row r="3" spans="1:6" ht="17.25" customHeight="1" x14ac:dyDescent="0.2">
      <c r="A3" s="74"/>
      <c r="B3" s="74"/>
      <c r="C3" s="76"/>
      <c r="D3" s="76"/>
      <c r="E3" s="74" t="s">
        <v>194</v>
      </c>
      <c r="F3" s="74"/>
    </row>
    <row r="4" spans="1:6" ht="17.25" customHeight="1" x14ac:dyDescent="0.2">
      <c r="A4" s="74"/>
      <c r="B4" s="74"/>
      <c r="C4" s="74"/>
      <c r="D4" s="74"/>
      <c r="E4" s="413" t="s">
        <v>195</v>
      </c>
      <c r="F4" s="413"/>
    </row>
    <row r="5" spans="1:6" ht="21" customHeight="1" x14ac:dyDescent="0.2">
      <c r="A5" s="77" t="s">
        <v>71</v>
      </c>
      <c r="B5" s="99" t="s">
        <v>227</v>
      </c>
      <c r="C5" s="78" t="s">
        <v>4</v>
      </c>
      <c r="D5" s="78" t="s">
        <v>72</v>
      </c>
      <c r="E5" s="78" t="s">
        <v>163</v>
      </c>
      <c r="F5" s="78" t="s">
        <v>167</v>
      </c>
    </row>
    <row r="6" spans="1:6" ht="21" customHeight="1" x14ac:dyDescent="0.2">
      <c r="A6" s="79" t="s">
        <v>73</v>
      </c>
      <c r="B6" s="80"/>
      <c r="C6" s="80"/>
      <c r="D6" s="80"/>
      <c r="E6" s="80"/>
      <c r="F6" s="81">
        <v>296898</v>
      </c>
    </row>
    <row r="7" spans="1:6" ht="21" customHeight="1" x14ac:dyDescent="0.2">
      <c r="A7" s="82">
        <v>40950</v>
      </c>
      <c r="B7" s="98"/>
      <c r="C7" s="83" t="s">
        <v>196</v>
      </c>
      <c r="D7" s="81"/>
      <c r="E7" s="81">
        <v>14438</v>
      </c>
      <c r="F7" s="84">
        <f t="shared" ref="F7:F40" si="0">F6+D7-E7</f>
        <v>282460</v>
      </c>
    </row>
    <row r="8" spans="1:6" ht="21" customHeight="1" x14ac:dyDescent="0.2">
      <c r="A8" s="82">
        <v>40959</v>
      </c>
      <c r="B8" s="98"/>
      <c r="C8" s="83" t="s">
        <v>197</v>
      </c>
      <c r="D8" s="81">
        <v>3</v>
      </c>
      <c r="E8" s="81"/>
      <c r="F8" s="84">
        <f t="shared" si="0"/>
        <v>282463</v>
      </c>
    </row>
    <row r="9" spans="1:6" ht="21" customHeight="1" x14ac:dyDescent="0.2">
      <c r="A9" s="82">
        <v>40959</v>
      </c>
      <c r="B9" s="98"/>
      <c r="C9" s="83" t="s">
        <v>198</v>
      </c>
      <c r="D9" s="81"/>
      <c r="E9" s="81">
        <v>13650</v>
      </c>
      <c r="F9" s="84">
        <f t="shared" si="0"/>
        <v>268813</v>
      </c>
    </row>
    <row r="10" spans="1:6" ht="21" customHeight="1" x14ac:dyDescent="0.2">
      <c r="A10" s="82">
        <v>40959</v>
      </c>
      <c r="B10" s="98"/>
      <c r="C10" s="83" t="s">
        <v>199</v>
      </c>
      <c r="D10" s="81"/>
      <c r="E10" s="81">
        <v>630</v>
      </c>
      <c r="F10" s="84">
        <f t="shared" si="0"/>
        <v>268183</v>
      </c>
    </row>
    <row r="11" spans="1:6" ht="21" customHeight="1" x14ac:dyDescent="0.2">
      <c r="A11" s="82">
        <v>40971</v>
      </c>
      <c r="B11" s="98"/>
      <c r="C11" s="83" t="s">
        <v>228</v>
      </c>
      <c r="D11" s="81">
        <v>15000</v>
      </c>
      <c r="E11" s="81"/>
      <c r="F11" s="84">
        <f t="shared" si="0"/>
        <v>283183</v>
      </c>
    </row>
    <row r="12" spans="1:6" ht="21" customHeight="1" x14ac:dyDescent="0.2">
      <c r="A12" s="82">
        <v>40971</v>
      </c>
      <c r="B12" s="98"/>
      <c r="C12" s="83" t="s">
        <v>229</v>
      </c>
      <c r="D12" s="81">
        <v>15000</v>
      </c>
      <c r="E12" s="81"/>
      <c r="F12" s="84">
        <f t="shared" si="0"/>
        <v>298183</v>
      </c>
    </row>
    <row r="13" spans="1:6" ht="21" customHeight="1" x14ac:dyDescent="0.2">
      <c r="A13" s="82">
        <v>40971</v>
      </c>
      <c r="B13" s="98"/>
      <c r="C13" s="83" t="s">
        <v>230</v>
      </c>
      <c r="D13" s="81">
        <v>15000</v>
      </c>
      <c r="E13" s="81"/>
      <c r="F13" s="84">
        <f t="shared" si="0"/>
        <v>313183</v>
      </c>
    </row>
    <row r="14" spans="1:6" ht="21" customHeight="1" x14ac:dyDescent="0.2">
      <c r="A14" s="82">
        <v>41013</v>
      </c>
      <c r="B14" s="98"/>
      <c r="C14" s="83" t="s">
        <v>231</v>
      </c>
      <c r="D14" s="81">
        <v>15000</v>
      </c>
      <c r="E14" s="81"/>
      <c r="F14" s="84">
        <f t="shared" si="0"/>
        <v>328183</v>
      </c>
    </row>
    <row r="15" spans="1:6" ht="21" customHeight="1" x14ac:dyDescent="0.2">
      <c r="A15" s="82">
        <v>41014</v>
      </c>
      <c r="B15" s="98"/>
      <c r="C15" s="83" t="s">
        <v>232</v>
      </c>
      <c r="D15" s="81">
        <v>15000</v>
      </c>
      <c r="E15" s="81"/>
      <c r="F15" s="84">
        <f t="shared" si="0"/>
        <v>343183</v>
      </c>
    </row>
    <row r="16" spans="1:6" ht="21" customHeight="1" x14ac:dyDescent="0.2">
      <c r="A16" s="82">
        <v>41076</v>
      </c>
      <c r="B16" s="98"/>
      <c r="C16" s="83" t="s">
        <v>233</v>
      </c>
      <c r="D16" s="81"/>
      <c r="E16" s="81">
        <v>7300</v>
      </c>
      <c r="F16" s="84">
        <f t="shared" si="0"/>
        <v>335883</v>
      </c>
    </row>
    <row r="17" spans="1:6" ht="21" customHeight="1" x14ac:dyDescent="0.2">
      <c r="A17" s="82">
        <v>41076</v>
      </c>
      <c r="B17" s="98"/>
      <c r="C17" s="83" t="s">
        <v>234</v>
      </c>
      <c r="D17" s="81"/>
      <c r="E17" s="81">
        <v>7300</v>
      </c>
      <c r="F17" s="84">
        <f t="shared" si="0"/>
        <v>328583</v>
      </c>
    </row>
    <row r="18" spans="1:6" ht="21" customHeight="1" x14ac:dyDescent="0.2">
      <c r="A18" s="82">
        <v>41076</v>
      </c>
      <c r="B18" s="98"/>
      <c r="C18" s="83" t="s">
        <v>235</v>
      </c>
      <c r="D18" s="81"/>
      <c r="E18" s="81">
        <v>7300</v>
      </c>
      <c r="F18" s="84">
        <f t="shared" si="0"/>
        <v>321283</v>
      </c>
    </row>
    <row r="19" spans="1:6" ht="21" customHeight="1" x14ac:dyDescent="0.2">
      <c r="A19" s="82">
        <v>41076</v>
      </c>
      <c r="B19" s="98"/>
      <c r="C19" s="83" t="s">
        <v>236</v>
      </c>
      <c r="D19" s="81"/>
      <c r="E19" s="81">
        <v>7300</v>
      </c>
      <c r="F19" s="84">
        <f t="shared" si="0"/>
        <v>313983</v>
      </c>
    </row>
    <row r="20" spans="1:6" ht="21" customHeight="1" x14ac:dyDescent="0.2">
      <c r="A20" s="82">
        <v>41076</v>
      </c>
      <c r="B20" s="98"/>
      <c r="C20" s="83" t="s">
        <v>237</v>
      </c>
      <c r="D20" s="81"/>
      <c r="E20" s="81">
        <v>7300</v>
      </c>
      <c r="F20" s="84">
        <f t="shared" si="0"/>
        <v>306683</v>
      </c>
    </row>
    <row r="21" spans="1:6" ht="21" customHeight="1" x14ac:dyDescent="0.2">
      <c r="A21" s="82">
        <v>41076</v>
      </c>
      <c r="B21" s="98"/>
      <c r="C21" s="83" t="s">
        <v>238</v>
      </c>
      <c r="D21" s="81"/>
      <c r="E21" s="81">
        <v>7300</v>
      </c>
      <c r="F21" s="84">
        <f t="shared" si="0"/>
        <v>299383</v>
      </c>
    </row>
    <row r="22" spans="1:6" ht="21" customHeight="1" x14ac:dyDescent="0.2">
      <c r="A22" s="82">
        <v>41076</v>
      </c>
      <c r="B22" s="98"/>
      <c r="C22" s="83" t="s">
        <v>239</v>
      </c>
      <c r="D22" s="81"/>
      <c r="E22" s="81">
        <v>7300</v>
      </c>
      <c r="F22" s="84">
        <f t="shared" si="0"/>
        <v>292083</v>
      </c>
    </row>
    <row r="23" spans="1:6" ht="21" customHeight="1" x14ac:dyDescent="0.2">
      <c r="A23" s="82">
        <v>41076</v>
      </c>
      <c r="B23" s="98"/>
      <c r="C23" s="83" t="s">
        <v>240</v>
      </c>
      <c r="D23" s="81"/>
      <c r="E23" s="81">
        <v>7300</v>
      </c>
      <c r="F23" s="84">
        <f t="shared" si="0"/>
        <v>284783</v>
      </c>
    </row>
    <row r="24" spans="1:6" ht="21" customHeight="1" x14ac:dyDescent="0.2">
      <c r="A24" s="82">
        <v>41076</v>
      </c>
      <c r="B24" s="98"/>
      <c r="C24" s="83" t="s">
        <v>241</v>
      </c>
      <c r="D24" s="81"/>
      <c r="E24" s="81">
        <v>7300</v>
      </c>
      <c r="F24" s="84">
        <f t="shared" si="0"/>
        <v>277483</v>
      </c>
    </row>
    <row r="25" spans="1:6" ht="21" customHeight="1" x14ac:dyDescent="0.2">
      <c r="A25" s="82">
        <v>41076</v>
      </c>
      <c r="B25" s="98"/>
      <c r="C25" s="83" t="s">
        <v>242</v>
      </c>
      <c r="D25" s="81"/>
      <c r="E25" s="81">
        <v>7300</v>
      </c>
      <c r="F25" s="84">
        <f t="shared" si="0"/>
        <v>270183</v>
      </c>
    </row>
    <row r="26" spans="1:6" ht="21" customHeight="1" x14ac:dyDescent="0.2">
      <c r="A26" s="82">
        <v>41076</v>
      </c>
      <c r="B26" s="98"/>
      <c r="C26" s="83" t="s">
        <v>243</v>
      </c>
      <c r="D26" s="81"/>
      <c r="E26" s="81">
        <v>7300</v>
      </c>
      <c r="F26" s="84">
        <f t="shared" si="0"/>
        <v>262883</v>
      </c>
    </row>
    <row r="27" spans="1:6" ht="21" customHeight="1" x14ac:dyDescent="0.2">
      <c r="A27" s="82">
        <v>41076</v>
      </c>
      <c r="B27" s="98"/>
      <c r="C27" s="83" t="s">
        <v>244</v>
      </c>
      <c r="D27" s="81"/>
      <c r="E27" s="81">
        <v>7300</v>
      </c>
      <c r="F27" s="84">
        <f t="shared" si="0"/>
        <v>255583</v>
      </c>
    </row>
    <row r="28" spans="1:6" ht="21" customHeight="1" x14ac:dyDescent="0.2">
      <c r="A28" s="82">
        <v>41076</v>
      </c>
      <c r="B28" s="98"/>
      <c r="C28" s="83" t="s">
        <v>245</v>
      </c>
      <c r="D28" s="81"/>
      <c r="E28" s="81">
        <v>7300</v>
      </c>
      <c r="F28" s="84">
        <f t="shared" si="0"/>
        <v>248283</v>
      </c>
    </row>
    <row r="29" spans="1:6" ht="21" customHeight="1" x14ac:dyDescent="0.2">
      <c r="A29" s="82">
        <v>41076</v>
      </c>
      <c r="B29" s="98"/>
      <c r="C29" s="83" t="s">
        <v>246</v>
      </c>
      <c r="D29" s="81"/>
      <c r="E29" s="81">
        <v>7300</v>
      </c>
      <c r="F29" s="84">
        <f t="shared" si="0"/>
        <v>240983</v>
      </c>
    </row>
    <row r="30" spans="1:6" ht="21" customHeight="1" x14ac:dyDescent="0.2">
      <c r="A30" s="82">
        <v>41076</v>
      </c>
      <c r="B30" s="98"/>
      <c r="C30" s="83" t="s">
        <v>247</v>
      </c>
      <c r="D30" s="81"/>
      <c r="E30" s="81">
        <v>7300</v>
      </c>
      <c r="F30" s="84">
        <f t="shared" si="0"/>
        <v>233683</v>
      </c>
    </row>
    <row r="31" spans="1:6" ht="21" customHeight="1" x14ac:dyDescent="0.2">
      <c r="A31" s="82">
        <v>41076</v>
      </c>
      <c r="B31" s="98"/>
      <c r="C31" s="83" t="s">
        <v>248</v>
      </c>
      <c r="D31" s="81"/>
      <c r="E31" s="81">
        <v>7300</v>
      </c>
      <c r="F31" s="84">
        <f t="shared" si="0"/>
        <v>226383</v>
      </c>
    </row>
    <row r="32" spans="1:6" ht="21" customHeight="1" x14ac:dyDescent="0.2">
      <c r="A32" s="82">
        <v>41076</v>
      </c>
      <c r="B32" s="98"/>
      <c r="C32" s="85" t="s">
        <v>249</v>
      </c>
      <c r="D32" s="81"/>
      <c r="E32" s="81">
        <v>7300</v>
      </c>
      <c r="F32" s="84">
        <f t="shared" si="0"/>
        <v>219083</v>
      </c>
    </row>
    <row r="33" spans="1:6" ht="21" customHeight="1" x14ac:dyDescent="0.2">
      <c r="A33" s="82">
        <v>41076</v>
      </c>
      <c r="B33" s="98"/>
      <c r="C33" s="83" t="s">
        <v>250</v>
      </c>
      <c r="D33" s="81"/>
      <c r="E33" s="81">
        <v>7300</v>
      </c>
      <c r="F33" s="84">
        <f t="shared" si="0"/>
        <v>211783</v>
      </c>
    </row>
    <row r="34" spans="1:6" ht="21" customHeight="1" x14ac:dyDescent="0.2">
      <c r="A34" s="82">
        <v>41077</v>
      </c>
      <c r="B34" s="98"/>
      <c r="C34" s="83" t="s">
        <v>251</v>
      </c>
      <c r="D34" s="81"/>
      <c r="E34" s="81">
        <v>7300</v>
      </c>
      <c r="F34" s="84">
        <f t="shared" si="0"/>
        <v>204483</v>
      </c>
    </row>
    <row r="35" spans="1:6" ht="21" customHeight="1" x14ac:dyDescent="0.2">
      <c r="A35" s="82">
        <v>41077</v>
      </c>
      <c r="B35" s="98"/>
      <c r="C35" s="83" t="s">
        <v>252</v>
      </c>
      <c r="D35" s="81"/>
      <c r="E35" s="81">
        <v>7300</v>
      </c>
      <c r="F35" s="84">
        <f t="shared" si="0"/>
        <v>197183</v>
      </c>
    </row>
    <row r="36" spans="1:6" ht="21" customHeight="1" x14ac:dyDescent="0.2">
      <c r="A36" s="82">
        <v>41077</v>
      </c>
      <c r="B36" s="98"/>
      <c r="C36" s="83" t="s">
        <v>253</v>
      </c>
      <c r="D36" s="81">
        <v>3070</v>
      </c>
      <c r="E36" s="81"/>
      <c r="F36" s="84">
        <f t="shared" si="0"/>
        <v>200253</v>
      </c>
    </row>
    <row r="37" spans="1:6" ht="21" customHeight="1" x14ac:dyDescent="0.2">
      <c r="A37" s="82">
        <v>41078</v>
      </c>
      <c r="B37" s="98"/>
      <c r="C37" s="83" t="s">
        <v>254</v>
      </c>
      <c r="D37" s="81"/>
      <c r="E37" s="81">
        <v>7300</v>
      </c>
      <c r="F37" s="84">
        <f t="shared" si="0"/>
        <v>192953</v>
      </c>
    </row>
    <row r="38" spans="1:6" ht="21" customHeight="1" x14ac:dyDescent="0.2">
      <c r="A38" s="82"/>
      <c r="B38" s="98"/>
      <c r="C38" s="83"/>
      <c r="D38" s="81"/>
      <c r="E38" s="81"/>
      <c r="F38" s="84">
        <f t="shared" si="0"/>
        <v>192953</v>
      </c>
    </row>
    <row r="39" spans="1:6" ht="21" customHeight="1" x14ac:dyDescent="0.2">
      <c r="A39" s="82"/>
      <c r="B39" s="98"/>
      <c r="C39" s="83"/>
      <c r="D39" s="81"/>
      <c r="E39" s="81"/>
      <c r="F39" s="84">
        <f t="shared" si="0"/>
        <v>192953</v>
      </c>
    </row>
    <row r="40" spans="1:6" ht="21" customHeight="1" x14ac:dyDescent="0.2">
      <c r="A40" s="82"/>
      <c r="B40" s="98"/>
      <c r="C40" s="83"/>
      <c r="D40" s="81"/>
      <c r="E40" s="81"/>
      <c r="F40" s="84">
        <f t="shared" si="0"/>
        <v>192953</v>
      </c>
    </row>
    <row r="41" spans="1:6" ht="21" customHeight="1" x14ac:dyDescent="0.2">
      <c r="A41" s="79" t="s">
        <v>70</v>
      </c>
      <c r="B41" s="80"/>
      <c r="C41" s="80"/>
      <c r="D41" s="84">
        <f>SUM(D7:D40)</f>
        <v>78073</v>
      </c>
      <c r="E41" s="84">
        <f>SUM(E7:E40)</f>
        <v>182018</v>
      </c>
      <c r="F41" s="84">
        <f>F40</f>
        <v>192953</v>
      </c>
    </row>
    <row r="42" spans="1:6" ht="3.75" customHeight="1" x14ac:dyDescent="0.2">
      <c r="A42" s="76"/>
      <c r="B42" s="76"/>
      <c r="C42" s="76"/>
      <c r="D42" s="74"/>
      <c r="E42" s="74"/>
      <c r="F42" s="74"/>
    </row>
    <row r="43" spans="1:6" x14ac:dyDescent="0.2">
      <c r="A43" s="74"/>
      <c r="B43" s="74"/>
      <c r="C43" s="74"/>
      <c r="D43" s="74"/>
      <c r="E43" s="74"/>
      <c r="F43" s="74"/>
    </row>
  </sheetData>
  <mergeCells count="2">
    <mergeCell ref="A2:F2"/>
    <mergeCell ref="E4:F4"/>
  </mergeCells>
  <phoneticPr fontId="3"/>
  <printOptions horizontalCentered="1" verticalCentered="1"/>
  <pageMargins left="0.78740157480314965" right="0.78740157480314965" top="0.98425196850393704" bottom="0.98425196850393704" header="0.51181102362204722" footer="0.51181102362204722"/>
  <pageSetup paperSize="9" scale="88" orientation="portrait"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sheetPr>
    <pageSetUpPr fitToPage="1"/>
  </sheetPr>
  <dimension ref="A1:F43"/>
  <sheetViews>
    <sheetView view="pageBreakPreview" zoomScaleNormal="100" zoomScaleSheetLayoutView="100" workbookViewId="0">
      <selection activeCell="F5" sqref="F5"/>
    </sheetView>
  </sheetViews>
  <sheetFormatPr defaultColWidth="9" defaultRowHeight="13.2" x14ac:dyDescent="0.2"/>
  <cols>
    <col min="1" max="2" width="15.77734375" style="7" customWidth="1"/>
    <col min="3" max="3" width="32.33203125" style="7" customWidth="1"/>
    <col min="4" max="6" width="15.77734375" style="7" customWidth="1"/>
    <col min="7" max="16384" width="9" style="7"/>
  </cols>
  <sheetData>
    <row r="1" spans="1:6" ht="21" x14ac:dyDescent="0.2">
      <c r="A1" s="138"/>
      <c r="B1" s="8"/>
      <c r="C1" s="8"/>
      <c r="D1" s="8"/>
      <c r="E1" s="8"/>
      <c r="F1" s="134" t="s">
        <v>398</v>
      </c>
    </row>
    <row r="2" spans="1:6" ht="21" customHeight="1" x14ac:dyDescent="0.2">
      <c r="A2" s="407" t="s">
        <v>305</v>
      </c>
      <c r="B2" s="407"/>
      <c r="C2" s="407"/>
      <c r="D2" s="407"/>
      <c r="E2" s="407"/>
      <c r="F2" s="407"/>
    </row>
    <row r="3" spans="1:6" ht="21" customHeight="1" x14ac:dyDescent="0.2">
      <c r="A3" s="8"/>
      <c r="B3" s="48"/>
      <c r="C3" s="48"/>
      <c r="D3" s="48"/>
      <c r="E3" s="8" t="s">
        <v>565</v>
      </c>
      <c r="F3" s="8"/>
    </row>
    <row r="4" spans="1:6" ht="21" customHeight="1" x14ac:dyDescent="0.2">
      <c r="A4" s="8"/>
      <c r="B4" s="8"/>
      <c r="C4" s="8"/>
      <c r="D4" s="8"/>
      <c r="E4" s="8"/>
      <c r="F4" s="9" t="s">
        <v>580</v>
      </c>
    </row>
    <row r="5" spans="1:6" ht="21" customHeight="1" x14ac:dyDescent="0.2">
      <c r="A5" s="49" t="s">
        <v>71</v>
      </c>
      <c r="B5" s="50" t="s">
        <v>54</v>
      </c>
      <c r="C5" s="50" t="s">
        <v>4</v>
      </c>
      <c r="D5" s="50" t="s">
        <v>72</v>
      </c>
      <c r="E5" s="50" t="s">
        <v>163</v>
      </c>
      <c r="F5" s="50" t="s">
        <v>167</v>
      </c>
    </row>
    <row r="6" spans="1:6" ht="21" customHeight="1" x14ac:dyDescent="0.2">
      <c r="A6" s="82">
        <v>45785</v>
      </c>
      <c r="B6" s="98" t="s">
        <v>572</v>
      </c>
      <c r="C6" s="83" t="s">
        <v>573</v>
      </c>
      <c r="D6" s="81">
        <v>450000</v>
      </c>
      <c r="E6" s="305">
        <v>0</v>
      </c>
      <c r="F6" s="37">
        <f>D6-E6</f>
        <v>450000</v>
      </c>
    </row>
    <row r="7" spans="1:6" ht="21" customHeight="1" x14ac:dyDescent="0.2">
      <c r="A7" s="82">
        <v>45785</v>
      </c>
      <c r="B7" s="98" t="s">
        <v>9</v>
      </c>
      <c r="C7" s="83" t="s">
        <v>571</v>
      </c>
      <c r="D7" s="81">
        <v>0</v>
      </c>
      <c r="E7" s="81">
        <v>8420</v>
      </c>
      <c r="F7" s="84">
        <f>F6+D7-E7</f>
        <v>441580</v>
      </c>
    </row>
    <row r="8" spans="1:6" ht="21" customHeight="1" x14ac:dyDescent="0.2">
      <c r="A8" s="82">
        <v>45833</v>
      </c>
      <c r="B8" s="98" t="s">
        <v>495</v>
      </c>
      <c r="C8" s="83" t="s">
        <v>566</v>
      </c>
      <c r="D8" s="81">
        <v>0</v>
      </c>
      <c r="E8" s="81">
        <v>5500</v>
      </c>
      <c r="F8" s="84">
        <f t="shared" ref="F8:F15" si="0">F7+D8-E8</f>
        <v>436080</v>
      </c>
    </row>
    <row r="9" spans="1:6" ht="21" customHeight="1" x14ac:dyDescent="0.2">
      <c r="A9" s="82">
        <v>45834</v>
      </c>
      <c r="B9" s="98" t="s">
        <v>495</v>
      </c>
      <c r="C9" s="83" t="s">
        <v>567</v>
      </c>
      <c r="D9" s="81">
        <v>0</v>
      </c>
      <c r="E9" s="81">
        <v>4400</v>
      </c>
      <c r="F9" s="84">
        <f t="shared" si="0"/>
        <v>431680</v>
      </c>
    </row>
    <row r="10" spans="1:6" ht="21" customHeight="1" x14ac:dyDescent="0.2">
      <c r="A10" s="82">
        <v>45837</v>
      </c>
      <c r="B10" s="98" t="s">
        <v>569</v>
      </c>
      <c r="C10" s="83" t="s">
        <v>570</v>
      </c>
      <c r="D10" s="81">
        <v>0</v>
      </c>
      <c r="E10" s="81">
        <v>1500</v>
      </c>
      <c r="F10" s="84">
        <f t="shared" si="0"/>
        <v>430180</v>
      </c>
    </row>
    <row r="11" spans="1:6" ht="41.7" customHeight="1" x14ac:dyDescent="0.2">
      <c r="A11" s="82">
        <v>45837</v>
      </c>
      <c r="B11" s="98" t="s">
        <v>569</v>
      </c>
      <c r="C11" s="302" t="s">
        <v>575</v>
      </c>
      <c r="D11" s="81">
        <v>0</v>
      </c>
      <c r="E11" s="81">
        <v>54240</v>
      </c>
      <c r="F11" s="84">
        <f t="shared" si="0"/>
        <v>375940</v>
      </c>
    </row>
    <row r="12" spans="1:6" ht="21" customHeight="1" x14ac:dyDescent="0.2">
      <c r="A12" s="82">
        <v>45847</v>
      </c>
      <c r="B12" s="98" t="s">
        <v>495</v>
      </c>
      <c r="C12" s="83" t="s">
        <v>568</v>
      </c>
      <c r="D12" s="81">
        <v>0</v>
      </c>
      <c r="E12" s="81">
        <v>356387</v>
      </c>
      <c r="F12" s="84">
        <f t="shared" si="0"/>
        <v>19553</v>
      </c>
    </row>
    <row r="13" spans="1:6" ht="21" customHeight="1" x14ac:dyDescent="0.2">
      <c r="A13" s="82">
        <v>45847</v>
      </c>
      <c r="B13" s="98" t="s">
        <v>17</v>
      </c>
      <c r="C13" s="83" t="s">
        <v>574</v>
      </c>
      <c r="D13" s="81">
        <v>0</v>
      </c>
      <c r="E13" s="81">
        <v>880</v>
      </c>
      <c r="F13" s="84">
        <f t="shared" si="0"/>
        <v>18673</v>
      </c>
    </row>
    <row r="14" spans="1:6" ht="21" customHeight="1" x14ac:dyDescent="0.2">
      <c r="A14" s="82">
        <v>45924</v>
      </c>
      <c r="B14" s="98" t="s">
        <v>578</v>
      </c>
      <c r="C14" s="83" t="s">
        <v>577</v>
      </c>
      <c r="D14" s="81">
        <v>0</v>
      </c>
      <c r="E14" s="81">
        <v>18673</v>
      </c>
      <c r="F14" s="84">
        <f t="shared" si="0"/>
        <v>0</v>
      </c>
    </row>
    <row r="15" spans="1:6" ht="21" hidden="1" customHeight="1" x14ac:dyDescent="0.2">
      <c r="A15" s="82"/>
      <c r="B15" s="98"/>
      <c r="C15" s="83"/>
      <c r="D15" s="81"/>
      <c r="E15" s="81"/>
      <c r="F15" s="84">
        <f t="shared" si="0"/>
        <v>0</v>
      </c>
    </row>
    <row r="16" spans="1:6" ht="21" hidden="1" customHeight="1" x14ac:dyDescent="0.2">
      <c r="A16" s="53"/>
      <c r="B16" s="16"/>
      <c r="C16" s="16"/>
      <c r="D16" s="37"/>
      <c r="E16" s="37"/>
      <c r="F16" s="37">
        <f>F15+D16-E16</f>
        <v>0</v>
      </c>
    </row>
    <row r="17" spans="1:6" ht="21" hidden="1" customHeight="1" x14ac:dyDescent="0.2">
      <c r="A17" s="53"/>
      <c r="B17" s="16"/>
      <c r="C17" s="16"/>
      <c r="D17" s="37"/>
      <c r="E17" s="37"/>
      <c r="F17" s="37">
        <f t="shared" ref="F17:F40" si="1">F16+D17-E17</f>
        <v>0</v>
      </c>
    </row>
    <row r="18" spans="1:6" ht="21" hidden="1" customHeight="1" x14ac:dyDescent="0.2">
      <c r="A18" s="53"/>
      <c r="B18" s="16"/>
      <c r="C18" s="16"/>
      <c r="D18" s="37"/>
      <c r="E18" s="37"/>
      <c r="F18" s="37">
        <f t="shared" si="1"/>
        <v>0</v>
      </c>
    </row>
    <row r="19" spans="1:6" ht="21" hidden="1" customHeight="1" x14ac:dyDescent="0.2">
      <c r="A19" s="53"/>
      <c r="B19" s="16"/>
      <c r="C19" s="16"/>
      <c r="D19" s="37"/>
      <c r="E19" s="37"/>
      <c r="F19" s="37">
        <f t="shared" si="1"/>
        <v>0</v>
      </c>
    </row>
    <row r="20" spans="1:6" ht="21" hidden="1" customHeight="1" x14ac:dyDescent="0.2">
      <c r="A20" s="53"/>
      <c r="B20" s="16"/>
      <c r="C20" s="16"/>
      <c r="D20" s="37"/>
      <c r="E20" s="37"/>
      <c r="F20" s="37">
        <f t="shared" si="1"/>
        <v>0</v>
      </c>
    </row>
    <row r="21" spans="1:6" ht="21" hidden="1" customHeight="1" x14ac:dyDescent="0.2">
      <c r="A21" s="53"/>
      <c r="B21" s="16"/>
      <c r="C21" s="16"/>
      <c r="D21" s="37"/>
      <c r="E21" s="37"/>
      <c r="F21" s="37">
        <f t="shared" si="1"/>
        <v>0</v>
      </c>
    </row>
    <row r="22" spans="1:6" ht="21" hidden="1" customHeight="1" x14ac:dyDescent="0.2">
      <c r="A22" s="53"/>
      <c r="B22" s="16"/>
      <c r="C22" s="16"/>
      <c r="D22" s="37"/>
      <c r="E22" s="37"/>
      <c r="F22" s="37">
        <f t="shared" si="1"/>
        <v>0</v>
      </c>
    </row>
    <row r="23" spans="1:6" ht="21" hidden="1" customHeight="1" x14ac:dyDescent="0.2">
      <c r="A23" s="53"/>
      <c r="B23" s="16"/>
      <c r="C23" s="16"/>
      <c r="D23" s="37"/>
      <c r="E23" s="37"/>
      <c r="F23" s="37">
        <f t="shared" si="1"/>
        <v>0</v>
      </c>
    </row>
    <row r="24" spans="1:6" ht="21" hidden="1" customHeight="1" x14ac:dyDescent="0.2">
      <c r="A24" s="53"/>
      <c r="B24" s="16"/>
      <c r="C24" s="16"/>
      <c r="D24" s="37"/>
      <c r="E24" s="37"/>
      <c r="F24" s="37">
        <f t="shared" si="1"/>
        <v>0</v>
      </c>
    </row>
    <row r="25" spans="1:6" ht="21" hidden="1" customHeight="1" x14ac:dyDescent="0.2">
      <c r="A25" s="53"/>
      <c r="B25" s="16"/>
      <c r="C25" s="16"/>
      <c r="D25" s="37"/>
      <c r="E25" s="37"/>
      <c r="F25" s="37">
        <f t="shared" si="1"/>
        <v>0</v>
      </c>
    </row>
    <row r="26" spans="1:6" ht="21" hidden="1" customHeight="1" x14ac:dyDescent="0.2">
      <c r="A26" s="53"/>
      <c r="B26" s="16"/>
      <c r="C26" s="16"/>
      <c r="D26" s="37"/>
      <c r="E26" s="37"/>
      <c r="F26" s="37">
        <f t="shared" si="1"/>
        <v>0</v>
      </c>
    </row>
    <row r="27" spans="1:6" ht="21" hidden="1" customHeight="1" x14ac:dyDescent="0.2">
      <c r="A27" s="53"/>
      <c r="B27" s="16"/>
      <c r="C27" s="16"/>
      <c r="D27" s="37"/>
      <c r="E27" s="37"/>
      <c r="F27" s="37">
        <f t="shared" si="1"/>
        <v>0</v>
      </c>
    </row>
    <row r="28" spans="1:6" ht="21" hidden="1" customHeight="1" x14ac:dyDescent="0.2">
      <c r="A28" s="53"/>
      <c r="B28" s="16"/>
      <c r="C28" s="16"/>
      <c r="D28" s="37"/>
      <c r="E28" s="37"/>
      <c r="F28" s="37">
        <f t="shared" si="1"/>
        <v>0</v>
      </c>
    </row>
    <row r="29" spans="1:6" ht="21" hidden="1" customHeight="1" x14ac:dyDescent="0.2">
      <c r="A29" s="53"/>
      <c r="B29" s="16"/>
      <c r="C29" s="16"/>
      <c r="D29" s="37"/>
      <c r="E29" s="37"/>
      <c r="F29" s="37">
        <f t="shared" si="1"/>
        <v>0</v>
      </c>
    </row>
    <row r="30" spans="1:6" ht="21" hidden="1" customHeight="1" x14ac:dyDescent="0.2">
      <c r="A30" s="53"/>
      <c r="B30" s="16"/>
      <c r="C30" s="16"/>
      <c r="D30" s="37"/>
      <c r="E30" s="37"/>
      <c r="F30" s="37">
        <f t="shared" si="1"/>
        <v>0</v>
      </c>
    </row>
    <row r="31" spans="1:6" ht="21" hidden="1" customHeight="1" x14ac:dyDescent="0.2">
      <c r="A31" s="53"/>
      <c r="B31" s="16"/>
      <c r="C31" s="16"/>
      <c r="D31" s="37"/>
      <c r="E31" s="37"/>
      <c r="F31" s="37">
        <f t="shared" si="1"/>
        <v>0</v>
      </c>
    </row>
    <row r="32" spans="1:6" ht="21" hidden="1" customHeight="1" x14ac:dyDescent="0.2">
      <c r="A32" s="53"/>
      <c r="B32" s="16"/>
      <c r="C32" s="16"/>
      <c r="D32" s="37"/>
      <c r="E32" s="37"/>
      <c r="F32" s="37">
        <f t="shared" si="1"/>
        <v>0</v>
      </c>
    </row>
    <row r="33" spans="1:6" ht="21" hidden="1" customHeight="1" x14ac:dyDescent="0.2">
      <c r="A33" s="53"/>
      <c r="B33" s="16"/>
      <c r="C33" s="16"/>
      <c r="D33" s="37"/>
      <c r="E33" s="37"/>
      <c r="F33" s="37">
        <f t="shared" si="1"/>
        <v>0</v>
      </c>
    </row>
    <row r="34" spans="1:6" ht="21" hidden="1" customHeight="1" x14ac:dyDescent="0.2">
      <c r="A34" s="53"/>
      <c r="B34" s="16"/>
      <c r="C34" s="16"/>
      <c r="D34" s="37"/>
      <c r="E34" s="37"/>
      <c r="F34" s="37">
        <f t="shared" si="1"/>
        <v>0</v>
      </c>
    </row>
    <row r="35" spans="1:6" ht="21" hidden="1" customHeight="1" x14ac:dyDescent="0.2">
      <c r="A35" s="53"/>
      <c r="B35" s="16"/>
      <c r="C35" s="16"/>
      <c r="D35" s="37"/>
      <c r="E35" s="37"/>
      <c r="F35" s="37">
        <f t="shared" si="1"/>
        <v>0</v>
      </c>
    </row>
    <row r="36" spans="1:6" ht="21" hidden="1" customHeight="1" x14ac:dyDescent="0.2">
      <c r="A36" s="53"/>
      <c r="B36" s="16"/>
      <c r="C36" s="16"/>
      <c r="D36" s="37"/>
      <c r="E36" s="37"/>
      <c r="F36" s="37">
        <f t="shared" si="1"/>
        <v>0</v>
      </c>
    </row>
    <row r="37" spans="1:6" ht="21" hidden="1" customHeight="1" x14ac:dyDescent="0.2">
      <c r="A37" s="53"/>
      <c r="B37" s="16"/>
      <c r="C37" s="16"/>
      <c r="D37" s="37"/>
      <c r="E37" s="37"/>
      <c r="F37" s="37">
        <f t="shared" si="1"/>
        <v>0</v>
      </c>
    </row>
    <row r="38" spans="1:6" ht="21" hidden="1" customHeight="1" x14ac:dyDescent="0.2">
      <c r="A38" s="53"/>
      <c r="B38" s="16"/>
      <c r="C38" s="16"/>
      <c r="D38" s="37"/>
      <c r="E38" s="37"/>
      <c r="F38" s="37">
        <f t="shared" si="1"/>
        <v>0</v>
      </c>
    </row>
    <row r="39" spans="1:6" ht="21" hidden="1" customHeight="1" x14ac:dyDescent="0.2">
      <c r="A39" s="53"/>
      <c r="B39" s="16"/>
      <c r="C39" s="16"/>
      <c r="D39" s="37"/>
      <c r="E39" s="37"/>
      <c r="F39" s="37">
        <f t="shared" si="1"/>
        <v>0</v>
      </c>
    </row>
    <row r="40" spans="1:6" ht="21" hidden="1" customHeight="1" x14ac:dyDescent="0.2">
      <c r="A40" s="53"/>
      <c r="B40" s="16"/>
      <c r="C40" s="16"/>
      <c r="D40" s="37"/>
      <c r="E40" s="37"/>
      <c r="F40" s="37">
        <f t="shared" si="1"/>
        <v>0</v>
      </c>
    </row>
    <row r="41" spans="1:6" ht="21" customHeight="1" x14ac:dyDescent="0.2">
      <c r="A41" s="51" t="s">
        <v>70</v>
      </c>
      <c r="B41" s="52"/>
      <c r="C41" s="52"/>
      <c r="D41" s="37">
        <f>SUM(D6:D40)</f>
        <v>450000</v>
      </c>
      <c r="E41" s="37">
        <f>SUM(E7:E40)</f>
        <v>450000</v>
      </c>
      <c r="F41" s="37">
        <f>F40</f>
        <v>0</v>
      </c>
    </row>
    <row r="42" spans="1:6" x14ac:dyDescent="0.2">
      <c r="A42" s="48"/>
      <c r="B42" s="48"/>
      <c r="C42" s="48"/>
      <c r="D42" s="8"/>
      <c r="E42" s="8"/>
      <c r="F42" s="8"/>
    </row>
    <row r="43" spans="1:6" x14ac:dyDescent="0.2">
      <c r="A43" s="8"/>
      <c r="B43" s="8"/>
      <c r="C43" s="8"/>
      <c r="D43" s="8"/>
      <c r="E43" s="8"/>
      <c r="F43" s="8"/>
    </row>
  </sheetData>
  <mergeCells count="1">
    <mergeCell ref="A2:F2"/>
  </mergeCells>
  <phoneticPr fontId="3"/>
  <printOptions horizontalCentered="1"/>
  <pageMargins left="0.70866141732283472" right="0.70866141732283472" top="0.74803149606299213" bottom="0.74803149606299213" header="0.31496062992125984" footer="0.31496062992125984"/>
  <pageSetup paperSize="9" scale="80" orientation="portrait"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R128"/>
  <sheetViews>
    <sheetView topLeftCell="A108" zoomScaleNormal="100" zoomScaleSheetLayoutView="100" workbookViewId="0">
      <selection activeCell="F25" sqref="F25:G25"/>
    </sheetView>
  </sheetViews>
  <sheetFormatPr defaultRowHeight="13.2" x14ac:dyDescent="0.2"/>
  <cols>
    <col min="1" max="1" width="3.6640625" customWidth="1"/>
    <col min="2" max="2" width="5" customWidth="1"/>
    <col min="3" max="3" width="6.77734375" customWidth="1"/>
    <col min="4" max="4" width="9.33203125" customWidth="1"/>
    <col min="5" max="5" width="10.77734375" customWidth="1"/>
    <col min="6" max="6" width="11.44140625" customWidth="1"/>
    <col min="7" max="7" width="10.44140625" customWidth="1"/>
    <col min="8" max="8" width="17.44140625" customWidth="1"/>
    <col min="9" max="9" width="13.33203125" customWidth="1"/>
    <col min="10" max="10" width="4.6640625" customWidth="1"/>
    <col min="11" max="15" width="15.109375" customWidth="1"/>
    <col min="16" max="16" width="11.21875" bestFit="1" customWidth="1"/>
    <col min="17" max="17" width="11.21875" customWidth="1"/>
    <col min="18" max="20" width="14" customWidth="1"/>
  </cols>
  <sheetData>
    <row r="1" spans="1:15" ht="14.25" customHeight="1" x14ac:dyDescent="0.25">
      <c r="A1" s="140"/>
      <c r="C1" s="223"/>
      <c r="D1" s="223"/>
      <c r="E1" s="223"/>
      <c r="F1" s="223"/>
      <c r="G1" s="223"/>
      <c r="H1" s="223"/>
      <c r="I1" s="224" t="s">
        <v>451</v>
      </c>
      <c r="J1" s="225"/>
      <c r="O1" s="226" t="s">
        <v>162</v>
      </c>
    </row>
    <row r="2" spans="1:15" ht="14.4" x14ac:dyDescent="0.2">
      <c r="I2" s="226" t="s">
        <v>308</v>
      </c>
      <c r="K2" s="97" t="s">
        <v>309</v>
      </c>
    </row>
    <row r="3" spans="1:15" x14ac:dyDescent="0.2">
      <c r="J3" s="224"/>
      <c r="K3" s="227" t="s">
        <v>310</v>
      </c>
      <c r="L3" s="228"/>
      <c r="M3" s="228"/>
      <c r="N3" s="229"/>
    </row>
    <row r="4" spans="1:15" ht="13.8" thickBot="1" x14ac:dyDescent="0.25">
      <c r="A4" s="230" t="s">
        <v>407</v>
      </c>
      <c r="B4" s="230"/>
      <c r="C4" s="230"/>
      <c r="D4" s="230"/>
      <c r="E4" s="223"/>
      <c r="F4" s="223"/>
      <c r="G4" s="223"/>
      <c r="H4" s="362" t="s">
        <v>200</v>
      </c>
      <c r="I4" s="362"/>
      <c r="J4" s="224"/>
      <c r="K4" s="231" t="s">
        <v>311</v>
      </c>
      <c r="N4" s="232"/>
    </row>
    <row r="5" spans="1:15" ht="13.8" thickBot="1" x14ac:dyDescent="0.25">
      <c r="A5" s="363" t="s">
        <v>131</v>
      </c>
      <c r="B5" s="363"/>
      <c r="C5" s="363"/>
      <c r="D5" s="363"/>
      <c r="E5" s="223"/>
      <c r="F5" s="223"/>
      <c r="G5" s="223"/>
      <c r="H5" s="223"/>
      <c r="I5" s="223"/>
      <c r="J5" s="223"/>
      <c r="K5" s="233" t="s">
        <v>219</v>
      </c>
      <c r="L5" s="234" t="s">
        <v>215</v>
      </c>
      <c r="M5" s="235" t="s">
        <v>216</v>
      </c>
      <c r="N5" s="232"/>
    </row>
    <row r="6" spans="1:15" ht="13.8" thickBot="1" x14ac:dyDescent="0.25">
      <c r="A6" s="223"/>
      <c r="B6" s="223"/>
      <c r="C6" s="223"/>
      <c r="D6" s="223"/>
      <c r="E6" s="223"/>
      <c r="F6" s="223"/>
      <c r="G6" s="223"/>
      <c r="H6" s="223"/>
      <c r="I6" s="236" t="s">
        <v>214</v>
      </c>
      <c r="J6" s="223"/>
      <c r="K6" s="237">
        <v>320000</v>
      </c>
      <c r="L6" s="238">
        <f>IF(K6="","",IF(K6&lt;897900,ROUNDDOWN(K6/89.79%,0),ROUNDDOWN((K6-102100)/79.58%,0)))</f>
        <v>356387</v>
      </c>
      <c r="M6" s="238">
        <f>IF(K6="","",L6-K6)</f>
        <v>36387</v>
      </c>
      <c r="N6" s="232"/>
    </row>
    <row r="7" spans="1:15" ht="21" customHeight="1" x14ac:dyDescent="0.2">
      <c r="A7" s="364" t="s">
        <v>213</v>
      </c>
      <c r="B7" s="364"/>
      <c r="C7" s="364"/>
      <c r="D7" s="364"/>
      <c r="E7" s="364"/>
      <c r="F7" s="364"/>
      <c r="G7" s="364"/>
      <c r="H7" s="364"/>
      <c r="I7" s="365"/>
      <c r="J7" s="239"/>
      <c r="K7" s="240"/>
      <c r="L7" s="298"/>
      <c r="M7" s="241"/>
      <c r="N7" s="232"/>
      <c r="O7" s="242"/>
    </row>
    <row r="8" spans="1:15" ht="14.25" customHeight="1" thickBot="1" x14ac:dyDescent="0.25">
      <c r="A8" s="239"/>
      <c r="B8" s="239"/>
      <c r="C8" s="239"/>
      <c r="D8" s="239"/>
      <c r="E8" s="223"/>
      <c r="F8" s="223"/>
      <c r="G8" s="223"/>
      <c r="H8" s="223"/>
      <c r="I8" s="366"/>
      <c r="J8" s="223"/>
      <c r="K8" s="231" t="s">
        <v>312</v>
      </c>
      <c r="N8" s="232"/>
    </row>
    <row r="9" spans="1:15" ht="13.5" customHeight="1" thickBot="1" x14ac:dyDescent="0.25">
      <c r="A9" s="368" t="s">
        <v>465</v>
      </c>
      <c r="B9" s="368"/>
      <c r="C9" s="368"/>
      <c r="D9" s="368"/>
      <c r="E9" s="368"/>
      <c r="F9" s="368"/>
      <c r="G9" s="368"/>
      <c r="H9" s="368"/>
      <c r="I9" s="366"/>
      <c r="J9" s="243"/>
      <c r="K9" s="234" t="s">
        <v>215</v>
      </c>
      <c r="L9" s="233" t="s">
        <v>219</v>
      </c>
      <c r="M9" s="235" t="s">
        <v>216</v>
      </c>
      <c r="N9" s="232"/>
    </row>
    <row r="10" spans="1:15" ht="13.5" customHeight="1" thickBot="1" x14ac:dyDescent="0.25">
      <c r="A10" s="368"/>
      <c r="B10" s="368"/>
      <c r="C10" s="368"/>
      <c r="D10" s="368"/>
      <c r="E10" s="368"/>
      <c r="F10" s="368"/>
      <c r="G10" s="368"/>
      <c r="H10" s="368"/>
      <c r="I10" s="366"/>
      <c r="J10" s="243"/>
      <c r="K10" s="244"/>
      <c r="L10" s="238" t="str">
        <f>IF(K10="","",IF(K10&lt;1000000,ROUNDUP(K10*89.79%,0),ROUNDUP(K10*79.58%+102100,0)))</f>
        <v/>
      </c>
      <c r="M10" s="238" t="str">
        <f>IF(K10="","",K10-L10)</f>
        <v/>
      </c>
      <c r="N10" s="245"/>
    </row>
    <row r="11" spans="1:15" ht="13.5" customHeight="1" x14ac:dyDescent="0.2">
      <c r="A11" s="243"/>
      <c r="B11" s="243"/>
      <c r="C11" s="243"/>
      <c r="D11" s="243"/>
      <c r="E11" s="243"/>
      <c r="F11" s="243"/>
      <c r="G11" s="243"/>
      <c r="H11" s="243"/>
      <c r="I11" s="367"/>
      <c r="J11" s="243"/>
    </row>
    <row r="12" spans="1:15" ht="13.8" thickBot="1" x14ac:dyDescent="0.25">
      <c r="A12" s="361" t="s">
        <v>160</v>
      </c>
      <c r="B12" s="361"/>
      <c r="C12" s="361"/>
      <c r="D12" s="361"/>
      <c r="E12" s="361"/>
      <c r="F12" s="361"/>
      <c r="G12" s="361"/>
      <c r="H12" s="361"/>
      <c r="I12" s="361"/>
      <c r="J12" s="225"/>
      <c r="K12" s="246" t="s">
        <v>313</v>
      </c>
      <c r="L12" s="242"/>
      <c r="M12" s="242"/>
    </row>
    <row r="13" spans="1:15" ht="13.8" thickBot="1" x14ac:dyDescent="0.25">
      <c r="A13" s="223" t="s">
        <v>406</v>
      </c>
      <c r="B13" s="223"/>
      <c r="C13" s="372" t="s">
        <v>544</v>
      </c>
      <c r="D13" s="372"/>
      <c r="E13" s="372"/>
      <c r="F13" s="372"/>
      <c r="G13" s="372"/>
      <c r="H13" s="372"/>
      <c r="I13" s="223"/>
      <c r="J13" s="223"/>
      <c r="K13" s="234" t="s">
        <v>215</v>
      </c>
      <c r="L13" s="242"/>
      <c r="M13" s="242"/>
    </row>
    <row r="14" spans="1:15" ht="13.8" thickBot="1" x14ac:dyDescent="0.25">
      <c r="A14" s="223" t="s">
        <v>132</v>
      </c>
      <c r="B14" s="223"/>
      <c r="C14" s="371" t="s">
        <v>538</v>
      </c>
      <c r="D14" s="371"/>
      <c r="E14" s="371"/>
      <c r="F14" s="371"/>
      <c r="G14" s="223"/>
      <c r="H14" s="223"/>
      <c r="I14" s="223"/>
      <c r="J14" s="223"/>
      <c r="K14" s="237"/>
      <c r="L14" s="242"/>
      <c r="M14" s="242"/>
    </row>
    <row r="15" spans="1:15" x14ac:dyDescent="0.2">
      <c r="A15" s="223" t="s">
        <v>133</v>
      </c>
      <c r="B15" s="223"/>
      <c r="C15" s="361" t="s">
        <v>537</v>
      </c>
      <c r="D15" s="361"/>
      <c r="E15" s="361"/>
      <c r="F15" s="361"/>
      <c r="G15" s="223" t="s">
        <v>546</v>
      </c>
      <c r="H15" s="223"/>
      <c r="I15" s="223"/>
      <c r="J15" s="223"/>
    </row>
    <row r="16" spans="1:15" ht="13.8" thickBot="1" x14ac:dyDescent="0.25">
      <c r="A16" s="223" t="s">
        <v>134</v>
      </c>
      <c r="B16" s="223"/>
      <c r="C16" s="361" t="s">
        <v>512</v>
      </c>
      <c r="D16" s="361"/>
      <c r="E16" s="361"/>
      <c r="F16" s="361"/>
      <c r="G16" s="223"/>
      <c r="H16" s="223"/>
      <c r="I16" s="223"/>
      <c r="J16" s="223"/>
      <c r="K16" t="s">
        <v>218</v>
      </c>
    </row>
    <row r="17" spans="1:17" ht="13.2" customHeight="1" thickBot="1" x14ac:dyDescent="0.25">
      <c r="A17" s="247" t="s">
        <v>462</v>
      </c>
      <c r="B17" s="223"/>
      <c r="C17" s="361" t="s">
        <v>545</v>
      </c>
      <c r="D17" s="361"/>
      <c r="E17" s="373" t="s">
        <v>540</v>
      </c>
      <c r="F17" s="373"/>
      <c r="G17" s="373"/>
      <c r="H17" s="373"/>
      <c r="I17" s="373"/>
      <c r="J17" s="223"/>
      <c r="K17" s="248"/>
      <c r="L17" t="s">
        <v>314</v>
      </c>
    </row>
    <row r="18" spans="1:17" x14ac:dyDescent="0.2">
      <c r="A18" s="223" t="s">
        <v>315</v>
      </c>
      <c r="B18" s="223"/>
      <c r="C18" s="223"/>
      <c r="D18" s="223"/>
      <c r="E18" s="223"/>
      <c r="F18" s="223"/>
      <c r="G18" s="223"/>
      <c r="H18" s="223"/>
      <c r="I18" s="223"/>
      <c r="J18" s="249"/>
      <c r="L18" t="s">
        <v>221</v>
      </c>
    </row>
    <row r="19" spans="1:17" x14ac:dyDescent="0.2">
      <c r="J19" s="223"/>
    </row>
    <row r="20" spans="1:17" ht="13.8" thickBot="1" x14ac:dyDescent="0.25">
      <c r="A20" s="223" t="s">
        <v>391</v>
      </c>
      <c r="B20" s="223"/>
      <c r="D20" s="223" t="s">
        <v>135</v>
      </c>
      <c r="E20" s="223" t="s">
        <v>136</v>
      </c>
      <c r="F20" s="250" t="s">
        <v>137</v>
      </c>
      <c r="H20" s="223" t="s">
        <v>390</v>
      </c>
      <c r="I20" s="223"/>
      <c r="J20" s="223"/>
      <c r="K20" s="96" t="s">
        <v>217</v>
      </c>
    </row>
    <row r="21" spans="1:17" ht="13.8" thickBot="1" x14ac:dyDescent="0.25">
      <c r="A21" s="223" t="s">
        <v>389</v>
      </c>
      <c r="B21" s="223"/>
      <c r="C21" s="223"/>
      <c r="D21" s="371" t="s">
        <v>210</v>
      </c>
      <c r="E21" s="371"/>
      <c r="F21" s="223"/>
      <c r="G21" s="223"/>
      <c r="H21" s="223"/>
      <c r="I21" s="223"/>
      <c r="J21" s="223"/>
      <c r="K21" s="187" t="s">
        <v>226</v>
      </c>
      <c r="L21" s="374" t="s">
        <v>316</v>
      </c>
      <c r="M21" s="375"/>
    </row>
    <row r="22" spans="1:17" ht="13.8" thickBot="1" x14ac:dyDescent="0.25">
      <c r="A22" s="223"/>
      <c r="B22" s="223"/>
      <c r="C22" s="223"/>
      <c r="D22" s="223"/>
      <c r="E22" s="223"/>
      <c r="G22" s="223"/>
      <c r="H22" s="223"/>
      <c r="I22" s="223"/>
      <c r="J22" s="223"/>
      <c r="K22" s="188">
        <v>0</v>
      </c>
      <c r="L22" s="251" t="s">
        <v>222</v>
      </c>
      <c r="M22" s="252" t="s">
        <v>388</v>
      </c>
    </row>
    <row r="23" spans="1:17" ht="13.8" thickBot="1" x14ac:dyDescent="0.25">
      <c r="A23" s="223"/>
      <c r="B23" s="223" t="s">
        <v>138</v>
      </c>
      <c r="C23" s="223"/>
      <c r="D23" s="223"/>
      <c r="E23" s="223"/>
      <c r="F23" s="223"/>
      <c r="G23" s="223"/>
      <c r="H23" s="223"/>
      <c r="I23" s="223"/>
      <c r="J23" s="223"/>
      <c r="K23" s="188">
        <v>1</v>
      </c>
      <c r="L23" s="251" t="s">
        <v>317</v>
      </c>
      <c r="M23" s="252" t="s">
        <v>318</v>
      </c>
    </row>
    <row r="24" spans="1:17" ht="13.8" thickBot="1" x14ac:dyDescent="0.25">
      <c r="A24" s="223"/>
      <c r="B24" s="223"/>
      <c r="C24" s="223" t="s">
        <v>220</v>
      </c>
      <c r="D24" s="223"/>
      <c r="E24" s="253"/>
      <c r="F24" s="376">
        <f>IF(AND(K14="",L6="",K10=""),"",IF(OR(D21="１．個人契約",D21="３．その他(任意団体等）"),IF(K6="",K10,L6),K14))</f>
        <v>356387</v>
      </c>
      <c r="G24" s="376"/>
      <c r="H24" s="253" t="s">
        <v>387</v>
      </c>
      <c r="I24" s="223"/>
      <c r="J24" s="223"/>
      <c r="K24" s="188">
        <v>10000</v>
      </c>
      <c r="L24" s="251" t="s">
        <v>222</v>
      </c>
      <c r="M24" s="252" t="s">
        <v>319</v>
      </c>
      <c r="P24" s="241"/>
      <c r="Q24" s="241"/>
    </row>
    <row r="25" spans="1:17" ht="13.8" thickBot="1" x14ac:dyDescent="0.25">
      <c r="A25" s="254"/>
      <c r="B25" s="254"/>
      <c r="D25" s="255"/>
      <c r="E25" s="256" t="s">
        <v>386</v>
      </c>
      <c r="F25" s="377">
        <f>IF(F24="","",ROUNDDOWN(F24/1.1*0.1,0))</f>
        <v>32398</v>
      </c>
      <c r="G25" s="377"/>
      <c r="H25" s="256" t="s">
        <v>320</v>
      </c>
      <c r="I25" s="254"/>
      <c r="J25" s="254"/>
      <c r="K25" s="188">
        <v>1000000</v>
      </c>
      <c r="L25" s="251" t="s">
        <v>222</v>
      </c>
      <c r="M25" s="252" t="s">
        <v>321</v>
      </c>
    </row>
    <row r="26" spans="1:17" ht="13.8" thickBot="1" x14ac:dyDescent="0.25">
      <c r="A26" s="254"/>
      <c r="B26" s="254"/>
      <c r="D26" s="255"/>
      <c r="E26" s="256" t="s">
        <v>322</v>
      </c>
      <c r="F26" s="377">
        <f>IF(F24="","",IF(OR(D21="１．個人契約",D21="３．その他(任意団体等）"),IF(K6="",M10,M6),""))</f>
        <v>36387</v>
      </c>
      <c r="G26" s="377"/>
      <c r="H26" s="256" t="s">
        <v>385</v>
      </c>
      <c r="I26" s="254"/>
      <c r="J26" s="254"/>
      <c r="K26" s="188">
        <v>1000001</v>
      </c>
      <c r="L26" s="251" t="s">
        <v>223</v>
      </c>
      <c r="M26" s="252" t="s">
        <v>323</v>
      </c>
    </row>
    <row r="27" spans="1:17" ht="13.8" thickBot="1" x14ac:dyDescent="0.25">
      <c r="A27" s="254"/>
      <c r="B27" s="254"/>
      <c r="C27" s="254" t="s">
        <v>324</v>
      </c>
      <c r="D27" s="254"/>
      <c r="E27" s="377">
        <f>IF(F26="",F24,F24-F26)</f>
        <v>320000</v>
      </c>
      <c r="F27" s="378"/>
      <c r="G27" s="378"/>
      <c r="H27" s="253" t="s">
        <v>139</v>
      </c>
      <c r="I27" s="254"/>
      <c r="J27" s="254"/>
      <c r="K27" s="188">
        <v>2000000</v>
      </c>
      <c r="L27" s="251" t="s">
        <v>223</v>
      </c>
      <c r="M27" s="252" t="s">
        <v>325</v>
      </c>
    </row>
    <row r="28" spans="1:17" ht="13.8" thickBot="1" x14ac:dyDescent="0.25">
      <c r="A28" s="254"/>
      <c r="B28" s="254"/>
      <c r="C28" s="254"/>
      <c r="D28" s="254"/>
      <c r="E28" s="254"/>
      <c r="F28" s="254"/>
      <c r="G28" s="254"/>
      <c r="H28" s="254"/>
      <c r="I28" s="254"/>
      <c r="J28" s="254"/>
      <c r="K28" s="188">
        <v>2000001</v>
      </c>
      <c r="L28" s="257" t="s">
        <v>224</v>
      </c>
      <c r="M28" s="252" t="s">
        <v>326</v>
      </c>
    </row>
    <row r="29" spans="1:17" ht="13.8" thickBot="1" x14ac:dyDescent="0.25">
      <c r="A29" s="223"/>
      <c r="B29" s="223"/>
      <c r="C29" s="223" t="s">
        <v>403</v>
      </c>
      <c r="D29" s="224"/>
      <c r="E29" s="223" t="s">
        <v>140</v>
      </c>
      <c r="F29" s="223"/>
      <c r="G29" s="223" t="s">
        <v>469</v>
      </c>
      <c r="H29" s="223"/>
      <c r="I29" s="223" t="s">
        <v>404</v>
      </c>
      <c r="J29" s="223"/>
      <c r="K29" s="188">
        <v>3000000</v>
      </c>
      <c r="L29" s="257" t="s">
        <v>224</v>
      </c>
      <c r="M29" s="252" t="s">
        <v>327</v>
      </c>
    </row>
    <row r="30" spans="1:17" ht="13.8" thickBot="1" x14ac:dyDescent="0.25">
      <c r="A30" s="258"/>
      <c r="B30" s="258"/>
      <c r="C30" s="258"/>
      <c r="G30" s="258"/>
      <c r="H30" s="258"/>
      <c r="I30" s="258"/>
      <c r="J30" s="258"/>
      <c r="K30" s="188">
        <v>3000001</v>
      </c>
      <c r="L30" s="257" t="s">
        <v>225</v>
      </c>
      <c r="M30" s="252" t="s">
        <v>328</v>
      </c>
    </row>
    <row r="31" spans="1:17" ht="13.8" thickBot="1" x14ac:dyDescent="0.25">
      <c r="A31" s="254"/>
      <c r="B31" s="254"/>
      <c r="C31" s="223" t="s">
        <v>384</v>
      </c>
      <c r="D31" s="224"/>
      <c r="E31" s="223" t="s">
        <v>140</v>
      </c>
      <c r="F31" s="223"/>
      <c r="G31" s="223" t="s">
        <v>329</v>
      </c>
      <c r="H31" s="223"/>
      <c r="I31" s="223" t="s">
        <v>404</v>
      </c>
      <c r="J31" s="254"/>
      <c r="K31" s="188">
        <v>5000000</v>
      </c>
      <c r="L31" s="257" t="s">
        <v>225</v>
      </c>
      <c r="M31" s="252" t="s">
        <v>330</v>
      </c>
    </row>
    <row r="32" spans="1:17" x14ac:dyDescent="0.2">
      <c r="A32" s="223"/>
      <c r="B32" s="223"/>
      <c r="I32" s="223"/>
      <c r="J32" s="223"/>
      <c r="K32" t="s">
        <v>402</v>
      </c>
    </row>
    <row r="33" spans="1:18" x14ac:dyDescent="0.2">
      <c r="A33" s="258"/>
      <c r="B33" s="258"/>
      <c r="C33" s="259" t="s">
        <v>383</v>
      </c>
      <c r="D33" s="259"/>
      <c r="E33" s="259"/>
      <c r="F33" s="259"/>
      <c r="G33" s="259"/>
      <c r="H33" s="259"/>
      <c r="I33" s="223"/>
      <c r="J33" s="258"/>
      <c r="K33" s="96" t="s">
        <v>401</v>
      </c>
    </row>
    <row r="34" spans="1:18" x14ac:dyDescent="0.2">
      <c r="A34" s="223"/>
      <c r="B34" s="223"/>
      <c r="C34" s="369" t="s">
        <v>331</v>
      </c>
      <c r="D34" s="370"/>
      <c r="E34" s="370"/>
      <c r="F34" s="370"/>
      <c r="G34" s="370"/>
      <c r="H34" s="370"/>
      <c r="I34" s="260"/>
      <c r="J34" s="223"/>
      <c r="K34" s="96" t="s">
        <v>400</v>
      </c>
    </row>
    <row r="35" spans="1:18" ht="13.5" customHeight="1" x14ac:dyDescent="0.2">
      <c r="A35" s="223"/>
      <c r="B35" s="223"/>
      <c r="C35" s="370"/>
      <c r="D35" s="370"/>
      <c r="E35" s="370"/>
      <c r="F35" s="370"/>
      <c r="G35" s="370"/>
      <c r="H35" s="370"/>
      <c r="I35" s="259"/>
      <c r="J35" s="258"/>
      <c r="K35" s="96" t="s">
        <v>417</v>
      </c>
    </row>
    <row r="36" spans="1:18" x14ac:dyDescent="0.2">
      <c r="A36" s="223"/>
      <c r="B36" s="223"/>
      <c r="C36" s="370"/>
      <c r="D36" s="370"/>
      <c r="E36" s="370"/>
      <c r="F36" s="370"/>
      <c r="G36" s="370"/>
      <c r="H36" s="370"/>
      <c r="I36" s="223"/>
      <c r="J36" s="223"/>
      <c r="K36" s="96" t="s">
        <v>418</v>
      </c>
    </row>
    <row r="37" spans="1:18" ht="14.4" x14ac:dyDescent="0.2">
      <c r="A37" s="223"/>
      <c r="B37" s="223"/>
      <c r="C37" s="258"/>
      <c r="D37" s="258"/>
      <c r="E37" s="258"/>
      <c r="F37" s="258"/>
      <c r="G37" s="258"/>
      <c r="H37" s="258"/>
      <c r="J37" s="223"/>
      <c r="K37" s="96" t="s">
        <v>414</v>
      </c>
      <c r="L37" s="261"/>
      <c r="M37" s="261"/>
    </row>
    <row r="38" spans="1:18" ht="14.4" x14ac:dyDescent="0.2">
      <c r="A38" s="223"/>
      <c r="B38" s="223"/>
      <c r="C38" s="258"/>
      <c r="D38" s="258"/>
      <c r="E38" s="223"/>
      <c r="F38" s="223"/>
      <c r="G38" s="223"/>
      <c r="H38" s="223"/>
      <c r="I38" s="223"/>
      <c r="J38" s="223"/>
      <c r="K38" s="262" t="s">
        <v>415</v>
      </c>
      <c r="N38" s="261"/>
      <c r="R38" s="242"/>
    </row>
    <row r="39" spans="1:18" ht="14.4" x14ac:dyDescent="0.2">
      <c r="A39" s="223"/>
      <c r="B39" s="223"/>
      <c r="C39" s="223" t="s">
        <v>382</v>
      </c>
      <c r="D39" s="223"/>
      <c r="E39" s="223"/>
      <c r="F39" s="223"/>
      <c r="G39" s="223"/>
      <c r="H39" s="223"/>
      <c r="I39" s="223"/>
      <c r="J39" s="223"/>
      <c r="K39" s="96" t="s">
        <v>416</v>
      </c>
      <c r="O39" s="261"/>
    </row>
    <row r="40" spans="1:18" x14ac:dyDescent="0.2">
      <c r="A40" s="223"/>
      <c r="B40" s="223"/>
      <c r="C40" s="223"/>
      <c r="D40" s="376">
        <f>E27</f>
        <v>320000</v>
      </c>
      <c r="E40" s="380"/>
      <c r="F40" s="380"/>
      <c r="G40" s="253" t="s">
        <v>381</v>
      </c>
      <c r="H40" s="223"/>
      <c r="I40" s="223"/>
      <c r="J40" s="223"/>
    </row>
    <row r="41" spans="1:18" x14ac:dyDescent="0.2">
      <c r="A41" s="223"/>
      <c r="B41" s="223"/>
      <c r="C41" s="258"/>
      <c r="D41" s="258"/>
      <c r="E41" s="223"/>
      <c r="F41" s="223"/>
      <c r="G41" s="223"/>
      <c r="H41" s="223"/>
      <c r="I41" s="223"/>
      <c r="J41" s="223"/>
    </row>
    <row r="42" spans="1:18" x14ac:dyDescent="0.2">
      <c r="A42" s="223"/>
      <c r="B42" s="223"/>
      <c r="C42" s="361" t="s">
        <v>141</v>
      </c>
      <c r="D42" s="361"/>
      <c r="E42" s="223"/>
      <c r="F42" s="223"/>
      <c r="G42" s="250"/>
      <c r="H42" s="250"/>
      <c r="I42" s="223"/>
      <c r="J42" s="223"/>
    </row>
    <row r="43" spans="1:18" x14ac:dyDescent="0.2">
      <c r="A43" s="223"/>
      <c r="B43" s="223"/>
      <c r="C43" s="253" t="s">
        <v>142</v>
      </c>
      <c r="D43" s="253"/>
      <c r="E43" s="253" t="s">
        <v>547</v>
      </c>
      <c r="F43" s="253"/>
      <c r="G43" s="253"/>
      <c r="H43" s="223"/>
      <c r="I43" s="223"/>
      <c r="J43" s="223"/>
    </row>
    <row r="44" spans="1:18" x14ac:dyDescent="0.2">
      <c r="A44" s="223"/>
      <c r="B44" s="223"/>
      <c r="C44" s="263" t="s">
        <v>143</v>
      </c>
      <c r="D44" s="263"/>
      <c r="E44" s="253" t="s">
        <v>548</v>
      </c>
      <c r="F44" s="253"/>
      <c r="G44" s="253"/>
      <c r="H44" s="223"/>
      <c r="I44" s="223"/>
      <c r="J44" s="223"/>
    </row>
    <row r="45" spans="1:18" x14ac:dyDescent="0.2">
      <c r="A45" s="223"/>
      <c r="B45" s="223"/>
      <c r="C45" s="263" t="s">
        <v>549</v>
      </c>
      <c r="D45" s="263"/>
      <c r="E45" s="263" t="s">
        <v>379</v>
      </c>
      <c r="F45" s="381">
        <v>1487505</v>
      </c>
      <c r="G45" s="381"/>
      <c r="H45" s="223"/>
      <c r="I45" s="223"/>
      <c r="J45" s="223"/>
    </row>
    <row r="46" spans="1:18" x14ac:dyDescent="0.2">
      <c r="A46" s="254"/>
      <c r="B46" s="254"/>
      <c r="C46" s="263" t="s">
        <v>144</v>
      </c>
      <c r="D46" s="263"/>
      <c r="E46" s="382" t="s">
        <v>545</v>
      </c>
      <c r="F46" s="382"/>
      <c r="G46" s="382"/>
      <c r="H46" s="254"/>
      <c r="I46" s="254"/>
      <c r="J46" s="254"/>
    </row>
    <row r="47" spans="1:18" x14ac:dyDescent="0.2">
      <c r="A47" s="254"/>
      <c r="B47" s="254"/>
      <c r="C47" s="264" t="s">
        <v>435</v>
      </c>
      <c r="D47" s="265"/>
      <c r="E47" s="266"/>
      <c r="F47" s="266" t="s">
        <v>528</v>
      </c>
      <c r="G47" s="266"/>
      <c r="H47" s="254"/>
      <c r="I47" s="254"/>
      <c r="J47" s="254"/>
    </row>
    <row r="48" spans="1:18" x14ac:dyDescent="0.2">
      <c r="A48" s="223"/>
      <c r="B48" s="223"/>
      <c r="C48" s="223"/>
      <c r="D48" s="223"/>
      <c r="E48" s="223"/>
      <c r="F48" s="223"/>
      <c r="G48" s="223"/>
      <c r="H48" s="223"/>
      <c r="I48" s="223"/>
      <c r="J48" s="223"/>
    </row>
    <row r="49" spans="1:18" x14ac:dyDescent="0.2">
      <c r="A49" s="223"/>
      <c r="B49" s="223" t="s">
        <v>145</v>
      </c>
      <c r="C49" s="223"/>
      <c r="D49" s="223"/>
      <c r="E49" s="223" t="s">
        <v>490</v>
      </c>
      <c r="F49" s="223"/>
      <c r="G49" s="223"/>
      <c r="H49" s="223"/>
      <c r="I49" s="223"/>
      <c r="J49" s="223"/>
    </row>
    <row r="50" spans="1:18" x14ac:dyDescent="0.2">
      <c r="A50" s="223"/>
      <c r="B50" s="223"/>
      <c r="C50" s="223"/>
      <c r="D50" s="223"/>
      <c r="E50" s="223"/>
      <c r="F50" s="223"/>
      <c r="G50" s="223"/>
      <c r="H50" s="223"/>
      <c r="I50" s="223"/>
      <c r="J50" s="223"/>
    </row>
    <row r="51" spans="1:18" ht="14.4" x14ac:dyDescent="0.2">
      <c r="A51" s="223"/>
      <c r="B51" s="254"/>
      <c r="C51" s="254"/>
      <c r="D51" s="254"/>
      <c r="E51" s="254"/>
      <c r="F51" s="254"/>
      <c r="G51" s="254"/>
      <c r="H51" s="254"/>
      <c r="I51" s="254"/>
      <c r="J51" s="254"/>
      <c r="P51" s="261"/>
      <c r="Q51" s="261"/>
    </row>
    <row r="52" spans="1:18" ht="13.5" customHeight="1" x14ac:dyDescent="0.2">
      <c r="A52" s="223"/>
      <c r="B52" s="267" t="s">
        <v>378</v>
      </c>
      <c r="C52" s="383" t="s">
        <v>424</v>
      </c>
      <c r="D52" s="383"/>
      <c r="E52" s="383"/>
      <c r="F52" s="383"/>
      <c r="G52" s="383"/>
      <c r="H52" s="383"/>
      <c r="I52" s="383"/>
      <c r="J52" s="268"/>
    </row>
    <row r="53" spans="1:18" x14ac:dyDescent="0.2">
      <c r="A53" s="223"/>
      <c r="B53" s="269"/>
      <c r="C53" s="383"/>
      <c r="D53" s="383"/>
      <c r="E53" s="383"/>
      <c r="F53" s="383"/>
      <c r="G53" s="383"/>
      <c r="H53" s="383"/>
      <c r="I53" s="383"/>
      <c r="J53" s="268"/>
    </row>
    <row r="54" spans="1:18" ht="14.25" customHeight="1" x14ac:dyDescent="0.2">
      <c r="A54" s="223"/>
      <c r="B54" s="270" t="s">
        <v>377</v>
      </c>
      <c r="C54" s="384" t="s">
        <v>550</v>
      </c>
      <c r="D54" s="384"/>
      <c r="E54" s="384"/>
      <c r="F54" s="384"/>
      <c r="G54" s="384"/>
      <c r="H54" s="384"/>
      <c r="I54" s="384"/>
      <c r="J54" s="271"/>
    </row>
    <row r="55" spans="1:18" x14ac:dyDescent="0.2">
      <c r="A55" s="223"/>
      <c r="B55" s="270"/>
      <c r="C55" s="384"/>
      <c r="D55" s="384"/>
      <c r="E55" s="384"/>
      <c r="F55" s="384"/>
      <c r="G55" s="384"/>
      <c r="H55" s="384"/>
      <c r="I55" s="384"/>
      <c r="J55" s="271"/>
    </row>
    <row r="56" spans="1:18" x14ac:dyDescent="0.2">
      <c r="A56" s="223"/>
      <c r="B56" s="270"/>
      <c r="C56" s="384"/>
      <c r="D56" s="384"/>
      <c r="E56" s="384"/>
      <c r="F56" s="384"/>
      <c r="G56" s="384"/>
      <c r="H56" s="384"/>
      <c r="I56" s="384"/>
      <c r="J56" s="271"/>
    </row>
    <row r="57" spans="1:18" x14ac:dyDescent="0.2">
      <c r="A57" s="223"/>
      <c r="B57" s="272" t="s">
        <v>376</v>
      </c>
      <c r="C57" s="385" t="s">
        <v>551</v>
      </c>
      <c r="D57" s="385"/>
      <c r="E57" s="385"/>
      <c r="F57" s="385"/>
      <c r="G57" s="385"/>
      <c r="H57" s="385"/>
      <c r="I57" s="385"/>
      <c r="J57" s="268"/>
    </row>
    <row r="58" spans="1:18" x14ac:dyDescent="0.2">
      <c r="A58" s="223"/>
      <c r="B58" s="272"/>
      <c r="C58" s="273"/>
      <c r="D58" s="273"/>
      <c r="E58" s="273"/>
      <c r="F58" s="273"/>
      <c r="G58" s="273"/>
      <c r="H58" s="273"/>
      <c r="I58" s="273" t="s">
        <v>470</v>
      </c>
      <c r="J58" s="268"/>
    </row>
    <row r="59" spans="1:18" x14ac:dyDescent="0.2">
      <c r="A59" s="223"/>
      <c r="B59" s="274"/>
      <c r="C59" s="268"/>
      <c r="D59" s="268"/>
      <c r="E59" s="268"/>
      <c r="F59" s="268"/>
      <c r="G59" s="268"/>
      <c r="H59" s="268"/>
      <c r="I59" s="268"/>
      <c r="J59" s="268"/>
    </row>
    <row r="60" spans="1:18" x14ac:dyDescent="0.2">
      <c r="A60" s="223"/>
      <c r="B60" s="274"/>
      <c r="C60" s="268"/>
      <c r="D60" s="268"/>
      <c r="E60" s="268"/>
      <c r="F60" s="268"/>
      <c r="G60" s="268"/>
      <c r="H60" s="268"/>
      <c r="I60" s="275" t="s">
        <v>451</v>
      </c>
      <c r="J60" s="268"/>
    </row>
    <row r="61" spans="1:18" x14ac:dyDescent="0.2">
      <c r="A61" s="276"/>
      <c r="B61" s="277"/>
      <c r="C61" s="386" t="s">
        <v>374</v>
      </c>
      <c r="D61" s="386"/>
      <c r="E61" s="386"/>
      <c r="F61" s="386"/>
      <c r="G61" s="386"/>
      <c r="H61" s="386"/>
      <c r="I61" s="226" t="s">
        <v>308</v>
      </c>
      <c r="J61" s="277"/>
    </row>
    <row r="62" spans="1:18" x14ac:dyDescent="0.2">
      <c r="A62" s="268"/>
      <c r="B62" s="274"/>
      <c r="C62" s="268"/>
      <c r="D62" s="268"/>
      <c r="E62" s="268"/>
      <c r="F62" s="268"/>
      <c r="G62" s="268"/>
      <c r="H62" s="268"/>
      <c r="I62" s="268"/>
      <c r="J62" s="268"/>
    </row>
    <row r="63" spans="1:18" ht="14.25" customHeight="1" x14ac:dyDescent="0.2">
      <c r="A63" s="278"/>
      <c r="B63" s="270" t="s">
        <v>373</v>
      </c>
      <c r="C63" s="387" t="s">
        <v>426</v>
      </c>
      <c r="D63" s="384"/>
      <c r="E63" s="384"/>
      <c r="F63" s="384"/>
      <c r="G63" s="384"/>
      <c r="H63" s="384"/>
      <c r="I63" s="384"/>
      <c r="J63" s="271"/>
      <c r="R63" s="261"/>
    </row>
    <row r="64" spans="1:18" x14ac:dyDescent="0.2">
      <c r="A64" s="278"/>
      <c r="B64" s="270"/>
      <c r="C64" s="384"/>
      <c r="D64" s="384"/>
      <c r="E64" s="384"/>
      <c r="F64" s="384"/>
      <c r="G64" s="384"/>
      <c r="H64" s="384"/>
      <c r="I64" s="384"/>
      <c r="J64" s="271"/>
    </row>
    <row r="65" spans="1:10" x14ac:dyDescent="0.2">
      <c r="A65" s="278"/>
      <c r="B65" s="270"/>
      <c r="C65" s="384"/>
      <c r="D65" s="384"/>
      <c r="E65" s="384"/>
      <c r="F65" s="384"/>
      <c r="G65" s="384"/>
      <c r="H65" s="384"/>
      <c r="I65" s="384"/>
      <c r="J65" s="271"/>
    </row>
    <row r="66" spans="1:10" x14ac:dyDescent="0.2">
      <c r="B66" s="272" t="s">
        <v>372</v>
      </c>
      <c r="C66" s="388" t="s">
        <v>371</v>
      </c>
      <c r="D66" s="385"/>
      <c r="E66" s="385"/>
      <c r="F66" s="385"/>
      <c r="G66" s="385"/>
      <c r="H66" s="385"/>
      <c r="I66" s="385"/>
      <c r="J66" s="268"/>
    </row>
    <row r="67" spans="1:10" ht="13.5" customHeight="1" x14ac:dyDescent="0.2">
      <c r="B67" s="270" t="s">
        <v>370</v>
      </c>
      <c r="C67" s="383" t="s">
        <v>552</v>
      </c>
      <c r="D67" s="383"/>
      <c r="E67" s="383"/>
      <c r="F67" s="383"/>
      <c r="G67" s="383"/>
      <c r="H67" s="383"/>
      <c r="I67" s="383"/>
      <c r="J67" s="271"/>
    </row>
    <row r="68" spans="1:10" x14ac:dyDescent="0.2">
      <c r="A68" s="278"/>
      <c r="B68" s="270"/>
      <c r="C68" s="383"/>
      <c r="D68" s="383"/>
      <c r="E68" s="383"/>
      <c r="F68" s="383"/>
      <c r="G68" s="383"/>
      <c r="H68" s="383"/>
      <c r="I68" s="383"/>
      <c r="J68" s="271"/>
    </row>
    <row r="69" spans="1:10" ht="13.5" customHeight="1" x14ac:dyDescent="0.2">
      <c r="B69" s="270" t="s">
        <v>369</v>
      </c>
      <c r="C69" s="379" t="s">
        <v>427</v>
      </c>
      <c r="D69" s="379"/>
      <c r="E69" s="379"/>
      <c r="F69" s="379"/>
      <c r="G69" s="379"/>
      <c r="H69" s="379"/>
      <c r="I69" s="379"/>
      <c r="J69" s="271"/>
    </row>
    <row r="70" spans="1:10" x14ac:dyDescent="0.2">
      <c r="A70" s="278"/>
      <c r="B70" s="270"/>
      <c r="C70" s="379"/>
      <c r="D70" s="379"/>
      <c r="E70" s="379"/>
      <c r="F70" s="379"/>
      <c r="G70" s="379"/>
      <c r="H70" s="379"/>
      <c r="I70" s="379"/>
      <c r="J70" s="271"/>
    </row>
    <row r="71" spans="1:10" ht="13.5" customHeight="1" x14ac:dyDescent="0.2">
      <c r="B71" s="270" t="s">
        <v>368</v>
      </c>
      <c r="C71" s="379" t="s">
        <v>428</v>
      </c>
      <c r="D71" s="379"/>
      <c r="E71" s="379"/>
      <c r="F71" s="379"/>
      <c r="G71" s="379"/>
      <c r="H71" s="379"/>
      <c r="I71" s="379"/>
      <c r="J71" s="271"/>
    </row>
    <row r="72" spans="1:10" x14ac:dyDescent="0.2">
      <c r="A72" s="278"/>
      <c r="B72" s="270"/>
      <c r="C72" s="379"/>
      <c r="D72" s="379"/>
      <c r="E72" s="379"/>
      <c r="F72" s="379"/>
      <c r="G72" s="379"/>
      <c r="H72" s="379"/>
      <c r="I72" s="379"/>
      <c r="J72" s="271"/>
    </row>
    <row r="73" spans="1:10" x14ac:dyDescent="0.2">
      <c r="B73" s="270" t="s">
        <v>367</v>
      </c>
      <c r="C73" s="388" t="s">
        <v>366</v>
      </c>
      <c r="D73" s="388"/>
      <c r="E73" s="388"/>
      <c r="F73" s="388"/>
      <c r="G73" s="388"/>
      <c r="H73" s="388"/>
      <c r="I73" s="388"/>
      <c r="J73" s="268"/>
    </row>
    <row r="74" spans="1:10" ht="13.5" customHeight="1" x14ac:dyDescent="0.2">
      <c r="B74" s="270" t="s">
        <v>365</v>
      </c>
      <c r="C74" s="383" t="s">
        <v>553</v>
      </c>
      <c r="D74" s="383"/>
      <c r="E74" s="383"/>
      <c r="F74" s="383"/>
      <c r="G74" s="383"/>
      <c r="H74" s="383"/>
      <c r="I74" s="383"/>
      <c r="J74" s="271"/>
    </row>
    <row r="75" spans="1:10" x14ac:dyDescent="0.2">
      <c r="A75" s="278"/>
      <c r="B75" s="270"/>
      <c r="C75" s="383"/>
      <c r="D75" s="383"/>
      <c r="E75" s="383"/>
      <c r="F75" s="383"/>
      <c r="G75" s="383"/>
      <c r="H75" s="383"/>
      <c r="I75" s="383"/>
      <c r="J75" s="271"/>
    </row>
    <row r="76" spans="1:10" x14ac:dyDescent="0.2">
      <c r="A76" s="278"/>
      <c r="B76" s="270"/>
      <c r="C76" s="383"/>
      <c r="D76" s="383"/>
      <c r="E76" s="383"/>
      <c r="F76" s="383"/>
      <c r="G76" s="383"/>
      <c r="H76" s="383"/>
      <c r="I76" s="383"/>
      <c r="J76" s="271"/>
    </row>
    <row r="77" spans="1:10" ht="13.5" customHeight="1" x14ac:dyDescent="0.2">
      <c r="B77" s="279" t="s">
        <v>364</v>
      </c>
      <c r="C77" s="384" t="s">
        <v>554</v>
      </c>
      <c r="D77" s="384"/>
      <c r="E77" s="384"/>
      <c r="F77" s="384"/>
      <c r="G77" s="384"/>
      <c r="H77" s="384"/>
      <c r="I77" s="384"/>
      <c r="J77" s="271"/>
    </row>
    <row r="78" spans="1:10" x14ac:dyDescent="0.2">
      <c r="A78" s="278"/>
      <c r="B78" s="280"/>
      <c r="C78" s="384"/>
      <c r="D78" s="384"/>
      <c r="E78" s="384"/>
      <c r="F78" s="384"/>
      <c r="G78" s="384"/>
      <c r="H78" s="384"/>
      <c r="I78" s="384"/>
      <c r="J78" s="271"/>
    </row>
    <row r="79" spans="1:10" ht="21.75" customHeight="1" x14ac:dyDescent="0.2">
      <c r="A79" s="278"/>
      <c r="B79" s="280"/>
      <c r="C79" s="384"/>
      <c r="D79" s="384"/>
      <c r="E79" s="384"/>
      <c r="F79" s="384"/>
      <c r="G79" s="384"/>
      <c r="H79" s="384"/>
      <c r="I79" s="384"/>
      <c r="J79" s="271"/>
    </row>
    <row r="80" spans="1:10" x14ac:dyDescent="0.2">
      <c r="A80" s="389"/>
      <c r="B80" s="389"/>
      <c r="C80" s="389"/>
      <c r="D80" s="389"/>
      <c r="E80" s="389"/>
      <c r="F80" s="389"/>
      <c r="G80" s="389"/>
      <c r="H80" s="389"/>
      <c r="I80" s="268"/>
      <c r="J80" s="268"/>
    </row>
    <row r="81" spans="1:10" ht="13.5" customHeight="1" x14ac:dyDescent="0.2">
      <c r="B81" s="278" t="s">
        <v>363</v>
      </c>
      <c r="C81" s="379" t="s">
        <v>362</v>
      </c>
      <c r="D81" s="379"/>
      <c r="E81" s="379"/>
      <c r="F81" s="379"/>
      <c r="G81" s="379"/>
      <c r="H81" s="379"/>
      <c r="I81" s="379"/>
      <c r="J81" s="271"/>
    </row>
    <row r="82" spans="1:10" x14ac:dyDescent="0.2">
      <c r="A82" s="278"/>
      <c r="B82" s="278"/>
      <c r="C82" s="379"/>
      <c r="D82" s="379"/>
      <c r="E82" s="379"/>
      <c r="F82" s="379"/>
      <c r="G82" s="379"/>
      <c r="H82" s="379"/>
      <c r="I82" s="379"/>
      <c r="J82" s="271"/>
    </row>
    <row r="83" spans="1:10" x14ac:dyDescent="0.2">
      <c r="A83" s="278"/>
      <c r="B83" s="278"/>
      <c r="C83" s="379"/>
      <c r="D83" s="379"/>
      <c r="E83" s="379"/>
      <c r="F83" s="379"/>
      <c r="G83" s="379"/>
      <c r="H83" s="379"/>
      <c r="I83" s="379"/>
      <c r="J83" s="271"/>
    </row>
    <row r="84" spans="1:10" x14ac:dyDescent="0.2">
      <c r="A84" s="278"/>
      <c r="B84" s="278"/>
      <c r="C84" s="278"/>
      <c r="D84" s="278"/>
      <c r="E84" s="278"/>
      <c r="F84" s="278"/>
      <c r="G84" s="278"/>
      <c r="H84" s="278"/>
      <c r="I84" s="278"/>
      <c r="J84" s="278"/>
    </row>
    <row r="85" spans="1:10" ht="13.5" customHeight="1" x14ac:dyDescent="0.2">
      <c r="B85" s="278" t="s">
        <v>361</v>
      </c>
      <c r="C85" s="383" t="s">
        <v>555</v>
      </c>
      <c r="D85" s="383"/>
      <c r="E85" s="383"/>
      <c r="F85" s="383"/>
      <c r="G85" s="383"/>
      <c r="H85" s="383"/>
      <c r="I85" s="383"/>
      <c r="J85" s="271"/>
    </row>
    <row r="86" spans="1:10" x14ac:dyDescent="0.2">
      <c r="A86" s="278"/>
      <c r="B86" s="278"/>
      <c r="C86" s="383"/>
      <c r="D86" s="383"/>
      <c r="E86" s="383"/>
      <c r="F86" s="383"/>
      <c r="G86" s="383"/>
      <c r="H86" s="383"/>
      <c r="I86" s="383"/>
      <c r="J86" s="271"/>
    </row>
    <row r="87" spans="1:10" ht="25.95" customHeight="1" x14ac:dyDescent="0.2">
      <c r="A87" s="278"/>
      <c r="B87" s="278"/>
      <c r="C87" s="383"/>
      <c r="D87" s="383"/>
      <c r="E87" s="383"/>
      <c r="F87" s="383"/>
      <c r="G87" s="383"/>
      <c r="H87" s="383"/>
      <c r="I87" s="383"/>
      <c r="J87" s="271"/>
    </row>
    <row r="88" spans="1:10" x14ac:dyDescent="0.2">
      <c r="A88" s="254" t="s">
        <v>360</v>
      </c>
      <c r="B88" s="254" t="s">
        <v>360</v>
      </c>
      <c r="C88" s="268"/>
      <c r="D88" s="268"/>
      <c r="E88" s="268"/>
      <c r="F88" s="268"/>
      <c r="G88" s="254" t="s">
        <v>359</v>
      </c>
      <c r="H88" s="268"/>
      <c r="I88" s="268"/>
      <c r="J88" s="268"/>
    </row>
    <row r="89" spans="1:10" x14ac:dyDescent="0.2">
      <c r="A89" s="254" t="s">
        <v>358</v>
      </c>
      <c r="B89" s="254" t="s">
        <v>358</v>
      </c>
      <c r="C89" s="268"/>
      <c r="D89" s="268"/>
      <c r="E89" s="268"/>
      <c r="F89" s="268"/>
      <c r="G89" s="254" t="s">
        <v>357</v>
      </c>
      <c r="H89" s="268"/>
      <c r="I89" s="268"/>
      <c r="J89" s="268"/>
    </row>
    <row r="90" spans="1:10" x14ac:dyDescent="0.2">
      <c r="A90" s="254" t="s">
        <v>356</v>
      </c>
      <c r="B90" s="254" t="s">
        <v>356</v>
      </c>
      <c r="C90" s="268"/>
      <c r="D90" s="268"/>
      <c r="E90" s="268"/>
      <c r="F90" s="268"/>
      <c r="G90" s="254" t="s">
        <v>332</v>
      </c>
      <c r="H90" s="268"/>
      <c r="I90" s="268"/>
      <c r="J90" s="268"/>
    </row>
    <row r="91" spans="1:10" x14ac:dyDescent="0.2">
      <c r="A91" s="254" t="s">
        <v>355</v>
      </c>
      <c r="B91" s="254" t="s">
        <v>355</v>
      </c>
      <c r="E91" s="268"/>
      <c r="F91" s="268"/>
      <c r="G91" s="254" t="s">
        <v>471</v>
      </c>
      <c r="H91" s="268"/>
      <c r="I91" s="268"/>
      <c r="J91" s="268"/>
    </row>
    <row r="92" spans="1:10" x14ac:dyDescent="0.2">
      <c r="A92" s="268"/>
      <c r="B92" s="268"/>
      <c r="C92" s="268"/>
      <c r="D92" s="268"/>
      <c r="E92" s="268"/>
      <c r="F92" s="268"/>
      <c r="G92" s="268"/>
      <c r="H92" s="268"/>
      <c r="I92" s="268"/>
      <c r="J92" s="268"/>
    </row>
    <row r="93" spans="1:10" ht="13.5" customHeight="1" x14ac:dyDescent="0.2">
      <c r="B93" s="278" t="s">
        <v>354</v>
      </c>
      <c r="C93" s="383" t="s">
        <v>353</v>
      </c>
      <c r="D93" s="383"/>
      <c r="E93" s="383"/>
      <c r="F93" s="383"/>
      <c r="G93" s="383"/>
      <c r="H93" s="383"/>
      <c r="I93" s="383"/>
      <c r="J93" s="271"/>
    </row>
    <row r="94" spans="1:10" x14ac:dyDescent="0.2">
      <c r="A94" s="278"/>
      <c r="B94" s="278"/>
      <c r="C94" s="383"/>
      <c r="D94" s="383"/>
      <c r="E94" s="383"/>
      <c r="F94" s="383"/>
      <c r="G94" s="383"/>
      <c r="H94" s="383"/>
      <c r="I94" s="383"/>
      <c r="J94" s="271"/>
    </row>
    <row r="95" spans="1:10" x14ac:dyDescent="0.2">
      <c r="A95" s="278"/>
      <c r="B95" s="278"/>
      <c r="C95" s="383"/>
      <c r="D95" s="383"/>
      <c r="E95" s="383"/>
      <c r="F95" s="383"/>
      <c r="G95" s="383"/>
      <c r="H95" s="383"/>
      <c r="I95" s="383"/>
      <c r="J95" s="271"/>
    </row>
    <row r="96" spans="1:10" x14ac:dyDescent="0.2">
      <c r="A96" s="389"/>
      <c r="B96" s="389"/>
      <c r="C96" s="389"/>
      <c r="D96" s="389"/>
      <c r="E96" s="389"/>
      <c r="F96" s="389"/>
      <c r="G96" s="389"/>
      <c r="H96" s="389"/>
      <c r="I96" s="268"/>
      <c r="J96" s="268"/>
    </row>
    <row r="97" spans="1:10" ht="13.5" customHeight="1" x14ac:dyDescent="0.2">
      <c r="B97" s="278" t="s">
        <v>432</v>
      </c>
      <c r="C97" s="390" t="s">
        <v>433</v>
      </c>
      <c r="D97" s="390"/>
      <c r="E97" s="390"/>
      <c r="F97" s="390"/>
      <c r="G97" s="390"/>
      <c r="H97" s="390"/>
      <c r="I97" s="390"/>
    </row>
    <row r="98" spans="1:10" x14ac:dyDescent="0.2">
      <c r="B98" s="281"/>
      <c r="C98" s="390"/>
      <c r="D98" s="390"/>
      <c r="E98" s="390"/>
      <c r="F98" s="390"/>
      <c r="G98" s="390"/>
      <c r="H98" s="390"/>
      <c r="I98" s="390"/>
    </row>
    <row r="99" spans="1:10" ht="24" customHeight="1" x14ac:dyDescent="0.2">
      <c r="B99" s="281"/>
      <c r="C99" s="390"/>
      <c r="D99" s="390"/>
      <c r="E99" s="390"/>
      <c r="F99" s="390"/>
      <c r="G99" s="390"/>
      <c r="H99" s="390"/>
      <c r="I99" s="390"/>
    </row>
    <row r="100" spans="1:10" x14ac:dyDescent="0.2">
      <c r="A100" s="268"/>
      <c r="B100" s="274"/>
      <c r="C100" s="268"/>
      <c r="D100" s="268"/>
      <c r="E100" s="268"/>
      <c r="F100" s="268"/>
      <c r="G100" s="268"/>
      <c r="H100" s="268"/>
      <c r="I100" s="268"/>
      <c r="J100" s="268"/>
    </row>
    <row r="101" spans="1:10" ht="13.5" customHeight="1" x14ac:dyDescent="0.2">
      <c r="B101" s="278" t="s">
        <v>409</v>
      </c>
      <c r="C101" s="384" t="s">
        <v>434</v>
      </c>
      <c r="D101" s="384"/>
      <c r="E101" s="384"/>
      <c r="F101" s="384"/>
      <c r="G101" s="384"/>
      <c r="H101" s="384"/>
      <c r="I101" s="384"/>
      <c r="J101" s="271"/>
    </row>
    <row r="102" spans="1:10" x14ac:dyDescent="0.2">
      <c r="A102" s="278"/>
      <c r="B102" s="278"/>
      <c r="C102" s="384"/>
      <c r="D102" s="384"/>
      <c r="E102" s="384"/>
      <c r="F102" s="384"/>
      <c r="G102" s="384"/>
      <c r="H102" s="384"/>
      <c r="I102" s="384"/>
      <c r="J102" s="271"/>
    </row>
    <row r="103" spans="1:10" x14ac:dyDescent="0.2">
      <c r="A103" s="254"/>
      <c r="B103" s="254"/>
      <c r="C103" s="254"/>
      <c r="D103" s="254"/>
      <c r="E103" s="254"/>
      <c r="F103" s="254"/>
      <c r="G103" s="254"/>
      <c r="H103" s="254"/>
      <c r="I103" s="254"/>
      <c r="J103" s="254"/>
    </row>
    <row r="104" spans="1:10" ht="13.5" customHeight="1" x14ac:dyDescent="0.2">
      <c r="B104" s="282" t="s">
        <v>411</v>
      </c>
      <c r="C104" s="393" t="s">
        <v>410</v>
      </c>
      <c r="D104" s="393"/>
      <c r="E104" s="393"/>
      <c r="F104" s="393"/>
      <c r="G104" s="393"/>
      <c r="H104" s="393"/>
      <c r="I104" s="393"/>
      <c r="J104" s="283"/>
    </row>
    <row r="105" spans="1:10" x14ac:dyDescent="0.2">
      <c r="A105" s="282"/>
      <c r="B105" s="282"/>
      <c r="C105" s="393"/>
      <c r="D105" s="393"/>
      <c r="E105" s="393"/>
      <c r="F105" s="393"/>
      <c r="G105" s="393"/>
      <c r="H105" s="393"/>
      <c r="I105" s="393"/>
      <c r="J105" s="283"/>
    </row>
    <row r="106" spans="1:10" x14ac:dyDescent="0.2">
      <c r="A106" s="282"/>
      <c r="B106" s="282"/>
      <c r="C106" s="283"/>
      <c r="D106" s="283"/>
      <c r="E106" s="283"/>
      <c r="F106" s="283"/>
      <c r="G106" s="283"/>
      <c r="H106" s="283"/>
      <c r="I106" s="283"/>
      <c r="J106" s="283"/>
    </row>
    <row r="107" spans="1:10" ht="13.5" customHeight="1" x14ac:dyDescent="0.2">
      <c r="A107" s="282"/>
      <c r="B107" s="282" t="s">
        <v>472</v>
      </c>
      <c r="C107" s="393" t="s">
        <v>473</v>
      </c>
      <c r="D107" s="393"/>
      <c r="E107" s="393"/>
      <c r="F107" s="393"/>
      <c r="G107" s="393"/>
      <c r="H107" s="393"/>
      <c r="I107" s="393"/>
      <c r="J107" s="283"/>
    </row>
    <row r="108" spans="1:10" x14ac:dyDescent="0.2">
      <c r="A108" s="282"/>
      <c r="B108" s="282"/>
      <c r="C108" s="393"/>
      <c r="D108" s="393"/>
      <c r="E108" s="393"/>
      <c r="F108" s="393"/>
      <c r="G108" s="393"/>
      <c r="H108" s="393"/>
      <c r="I108" s="393"/>
      <c r="J108" s="283"/>
    </row>
    <row r="109" spans="1:10" ht="32.25" customHeight="1" x14ac:dyDescent="0.2">
      <c r="A109" s="284"/>
      <c r="B109" s="254"/>
      <c r="C109" s="393"/>
      <c r="D109" s="393"/>
      <c r="E109" s="393"/>
      <c r="F109" s="393"/>
      <c r="G109" s="393"/>
      <c r="H109" s="393"/>
      <c r="I109" s="393"/>
      <c r="J109" s="254"/>
    </row>
    <row r="110" spans="1:10" x14ac:dyDescent="0.2">
      <c r="A110" s="284"/>
      <c r="B110" s="254"/>
      <c r="C110" s="285" t="s">
        <v>377</v>
      </c>
      <c r="D110" s="254" t="s">
        <v>474</v>
      </c>
      <c r="E110" s="254"/>
      <c r="F110" s="254"/>
      <c r="G110" s="254" t="s">
        <v>475</v>
      </c>
      <c r="H110" s="254"/>
      <c r="I110" s="254"/>
      <c r="J110" s="254"/>
    </row>
    <row r="111" spans="1:10" x14ac:dyDescent="0.2">
      <c r="A111" s="284"/>
      <c r="B111" s="254"/>
      <c r="C111" s="285" t="s">
        <v>476</v>
      </c>
      <c r="D111" s="254" t="s">
        <v>477</v>
      </c>
      <c r="E111" s="254"/>
      <c r="F111" s="254"/>
      <c r="G111" s="254" t="s">
        <v>478</v>
      </c>
      <c r="H111" s="254"/>
      <c r="I111" s="254"/>
      <c r="J111" s="254"/>
    </row>
    <row r="112" spans="1:10" x14ac:dyDescent="0.2">
      <c r="A112" s="284"/>
      <c r="B112" s="254"/>
      <c r="C112" s="285" t="s">
        <v>479</v>
      </c>
      <c r="D112" s="254" t="s">
        <v>480</v>
      </c>
      <c r="E112" s="254"/>
      <c r="F112" s="254"/>
      <c r="G112" s="254" t="s">
        <v>481</v>
      </c>
      <c r="H112" s="254"/>
      <c r="I112" s="254"/>
      <c r="J112" s="254"/>
    </row>
    <row r="113" spans="1:10" x14ac:dyDescent="0.2">
      <c r="A113" s="284"/>
      <c r="B113" s="254"/>
      <c r="C113" s="285" t="s">
        <v>482</v>
      </c>
      <c r="D113" s="254" t="s">
        <v>483</v>
      </c>
      <c r="E113" s="254"/>
      <c r="F113" s="254"/>
      <c r="G113" s="254" t="s">
        <v>484</v>
      </c>
      <c r="H113" s="254"/>
      <c r="I113" s="254"/>
      <c r="J113" s="254"/>
    </row>
    <row r="114" spans="1:10" x14ac:dyDescent="0.2">
      <c r="A114" s="284"/>
      <c r="B114" s="254"/>
      <c r="C114" s="254"/>
      <c r="D114" s="254"/>
      <c r="E114" s="254"/>
      <c r="F114" s="254"/>
      <c r="G114" s="254"/>
      <c r="H114" s="254"/>
      <c r="I114" s="254"/>
      <c r="J114" s="254"/>
    </row>
    <row r="115" spans="1:10" x14ac:dyDescent="0.2">
      <c r="B115" s="254" t="s">
        <v>485</v>
      </c>
      <c r="C115" s="394" t="s">
        <v>412</v>
      </c>
      <c r="D115" s="394"/>
      <c r="E115" s="394"/>
      <c r="F115" s="394"/>
      <c r="G115" s="394"/>
      <c r="H115" s="394"/>
      <c r="I115" s="394"/>
      <c r="J115" s="254"/>
    </row>
    <row r="116" spans="1:10" x14ac:dyDescent="0.2">
      <c r="A116" s="284"/>
      <c r="B116" s="254"/>
      <c r="C116" s="254"/>
      <c r="D116" s="254"/>
      <c r="E116" s="254"/>
      <c r="F116" s="254"/>
      <c r="G116" s="254"/>
      <c r="H116" s="254"/>
      <c r="I116" s="254"/>
      <c r="J116" s="254"/>
    </row>
    <row r="117" spans="1:10" x14ac:dyDescent="0.2">
      <c r="A117" s="254"/>
      <c r="B117" s="284" t="s">
        <v>486</v>
      </c>
      <c r="C117" s="395" t="s">
        <v>413</v>
      </c>
      <c r="D117" s="395"/>
      <c r="E117" s="395"/>
      <c r="F117" s="395"/>
      <c r="G117" s="395"/>
      <c r="H117" s="395"/>
      <c r="I117" s="395"/>
      <c r="J117" s="254"/>
    </row>
    <row r="118" spans="1:10" x14ac:dyDescent="0.2">
      <c r="A118" s="254"/>
      <c r="B118" s="254"/>
      <c r="C118" s="254"/>
      <c r="D118" s="254"/>
      <c r="E118" s="254"/>
      <c r="F118" s="254"/>
      <c r="G118" s="254"/>
      <c r="H118" s="254"/>
      <c r="I118" s="254"/>
      <c r="J118" s="254"/>
    </row>
    <row r="119" spans="1:10" x14ac:dyDescent="0.2">
      <c r="A119" s="247" t="s">
        <v>461</v>
      </c>
      <c r="B119" s="254"/>
      <c r="C119" s="254"/>
      <c r="D119" s="254"/>
      <c r="E119" s="254"/>
      <c r="F119" s="254"/>
      <c r="G119" s="254"/>
      <c r="H119" s="254"/>
      <c r="I119" s="254"/>
      <c r="J119" s="223"/>
    </row>
    <row r="120" spans="1:10" x14ac:dyDescent="0.2">
      <c r="A120" s="223" t="s">
        <v>146</v>
      </c>
      <c r="B120" s="361" t="s">
        <v>211</v>
      </c>
      <c r="C120" s="361"/>
      <c r="D120" s="371"/>
      <c r="E120" s="371"/>
      <c r="F120" s="371"/>
      <c r="G120" s="371"/>
      <c r="H120" s="223"/>
      <c r="I120" s="223"/>
      <c r="J120" s="223"/>
    </row>
    <row r="121" spans="1:10" x14ac:dyDescent="0.2">
      <c r="A121" s="223"/>
      <c r="B121" s="392"/>
      <c r="C121" s="392"/>
      <c r="D121" s="396"/>
      <c r="E121" s="396"/>
      <c r="F121" s="396"/>
      <c r="G121" s="396"/>
      <c r="H121" s="223"/>
      <c r="I121" s="223"/>
      <c r="J121" s="223"/>
    </row>
    <row r="122" spans="1:10" x14ac:dyDescent="0.2">
      <c r="B122" s="391" t="s">
        <v>212</v>
      </c>
      <c r="C122" s="391"/>
      <c r="D122" s="391"/>
      <c r="E122" s="391"/>
      <c r="F122" s="391"/>
      <c r="G122" s="391" t="s">
        <v>150</v>
      </c>
      <c r="H122" s="223"/>
      <c r="J122" s="223"/>
    </row>
    <row r="123" spans="1:10" x14ac:dyDescent="0.2">
      <c r="A123" s="223" t="s">
        <v>147</v>
      </c>
      <c r="B123" s="392"/>
      <c r="C123" s="392"/>
      <c r="D123" s="392"/>
      <c r="E123" s="392"/>
      <c r="F123" s="392"/>
      <c r="G123" s="392"/>
      <c r="H123" s="223"/>
      <c r="I123" s="223"/>
    </row>
    <row r="124" spans="1:10" x14ac:dyDescent="0.2">
      <c r="A124" s="223"/>
      <c r="B124" s="281"/>
      <c r="C124" s="281"/>
      <c r="D124" s="281"/>
      <c r="E124" s="281"/>
      <c r="F124" s="281"/>
      <c r="G124" s="281"/>
      <c r="H124" s="281"/>
      <c r="I124" s="281"/>
      <c r="J124" s="223"/>
    </row>
    <row r="128" spans="1:10" ht="13.5" customHeight="1" x14ac:dyDescent="0.2"/>
  </sheetData>
  <mergeCells count="51">
    <mergeCell ref="B122:C123"/>
    <mergeCell ref="D122:F123"/>
    <mergeCell ref="G122:G123"/>
    <mergeCell ref="C101:I102"/>
    <mergeCell ref="C104:I105"/>
    <mergeCell ref="C107:I109"/>
    <mergeCell ref="C115:I115"/>
    <mergeCell ref="C117:I117"/>
    <mergeCell ref="B120:C121"/>
    <mergeCell ref="D120:G121"/>
    <mergeCell ref="C85:I87"/>
    <mergeCell ref="C93:I95"/>
    <mergeCell ref="A96:H96"/>
    <mergeCell ref="C97:I99"/>
    <mergeCell ref="C71:I72"/>
    <mergeCell ref="C73:I73"/>
    <mergeCell ref="C74:I76"/>
    <mergeCell ref="C77:I79"/>
    <mergeCell ref="A80:H80"/>
    <mergeCell ref="C81:I83"/>
    <mergeCell ref="C69:I70"/>
    <mergeCell ref="D40:F40"/>
    <mergeCell ref="C42:D42"/>
    <mergeCell ref="F45:G45"/>
    <mergeCell ref="E46:G46"/>
    <mergeCell ref="C52:I53"/>
    <mergeCell ref="C54:I56"/>
    <mergeCell ref="C57:I57"/>
    <mergeCell ref="C61:H61"/>
    <mergeCell ref="C63:I65"/>
    <mergeCell ref="C66:I66"/>
    <mergeCell ref="C67:I68"/>
    <mergeCell ref="L21:M21"/>
    <mergeCell ref="F24:G24"/>
    <mergeCell ref="F25:G25"/>
    <mergeCell ref="F26:G26"/>
    <mergeCell ref="E27:G27"/>
    <mergeCell ref="C34:H36"/>
    <mergeCell ref="C14:F14"/>
    <mergeCell ref="C15:F15"/>
    <mergeCell ref="D21:E21"/>
    <mergeCell ref="C13:H13"/>
    <mergeCell ref="C16:F16"/>
    <mergeCell ref="C17:D17"/>
    <mergeCell ref="E17:I17"/>
    <mergeCell ref="A12:I12"/>
    <mergeCell ref="H4:I4"/>
    <mergeCell ref="A5:D5"/>
    <mergeCell ref="A7:H7"/>
    <mergeCell ref="I7:I11"/>
    <mergeCell ref="A9:H10"/>
  </mergeCells>
  <phoneticPr fontId="3"/>
  <dataValidations count="1">
    <dataValidation type="list" allowBlank="1" showInputMessage="1" showErrorMessage="1" sqref="D21:E21" xr:uid="{00000000-0002-0000-0600-000000000000}">
      <formula1>"１．個人契約,２．法人契約,３．その他(任意団体等）"</formula1>
    </dataValidation>
  </dataValidations>
  <pageMargins left="0.70866141732283472" right="0.70866141732283472" top="0.74803149606299213" bottom="0.74803149606299213" header="0.31496062992125984" footer="0.31496062992125984"/>
  <pageSetup paperSize="9" scale="92" fitToHeight="2" orientation="portrait" r:id="rId1"/>
  <headerFooter differentFirst="1">
    <firstFooter>&amp;C裏面へ</firstFooter>
  </headerFooter>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F791C90-87F3-4157-9B3D-48FD25FD47DD}">
  <sheetPr>
    <pageSetUpPr fitToPage="1"/>
  </sheetPr>
  <dimension ref="A1:R128"/>
  <sheetViews>
    <sheetView topLeftCell="A102" zoomScaleNormal="100" zoomScaleSheetLayoutView="100" workbookViewId="0"/>
  </sheetViews>
  <sheetFormatPr defaultRowHeight="13.2" x14ac:dyDescent="0.2"/>
  <cols>
    <col min="1" max="1" width="3.6640625" customWidth="1"/>
    <col min="2" max="2" width="5" customWidth="1"/>
    <col min="3" max="3" width="6.77734375" customWidth="1"/>
    <col min="4" max="4" width="9.33203125" customWidth="1"/>
    <col min="5" max="5" width="10.77734375" customWidth="1"/>
    <col min="6" max="6" width="11.44140625" customWidth="1"/>
    <col min="7" max="7" width="10.44140625" customWidth="1"/>
    <col min="8" max="8" width="17.44140625" customWidth="1"/>
    <col min="9" max="9" width="13.33203125" customWidth="1"/>
    <col min="10" max="10" width="4.6640625" customWidth="1"/>
    <col min="11" max="15" width="15.109375" customWidth="1"/>
    <col min="16" max="16" width="11.21875" bestFit="1" customWidth="1"/>
    <col min="17" max="17" width="11.21875" customWidth="1"/>
    <col min="18" max="20" width="14" customWidth="1"/>
  </cols>
  <sheetData>
    <row r="1" spans="1:15" ht="14.25" customHeight="1" x14ac:dyDescent="0.25">
      <c r="A1" s="140"/>
      <c r="C1" s="223"/>
      <c r="D1" s="223"/>
      <c r="E1" s="223"/>
      <c r="F1" s="223"/>
      <c r="G1" s="223"/>
      <c r="H1" s="223"/>
      <c r="I1" s="224" t="s">
        <v>451</v>
      </c>
      <c r="J1" s="225"/>
      <c r="O1" s="226" t="s">
        <v>162</v>
      </c>
    </row>
    <row r="2" spans="1:15" ht="14.4" x14ac:dyDescent="0.2">
      <c r="I2" s="226" t="s">
        <v>308</v>
      </c>
      <c r="K2" s="97" t="s">
        <v>309</v>
      </c>
    </row>
    <row r="3" spans="1:15" x14ac:dyDescent="0.2">
      <c r="J3" s="224"/>
      <c r="K3" s="227" t="s">
        <v>310</v>
      </c>
      <c r="L3" s="228"/>
      <c r="M3" s="228"/>
      <c r="N3" s="229"/>
    </row>
    <row r="4" spans="1:15" ht="13.8" thickBot="1" x14ac:dyDescent="0.25">
      <c r="A4" s="230" t="s">
        <v>407</v>
      </c>
      <c r="B4" s="230"/>
      <c r="C4" s="230"/>
      <c r="D4" s="230"/>
      <c r="E4" s="223"/>
      <c r="F4" s="223"/>
      <c r="G4" s="223"/>
      <c r="H4" s="362" t="s">
        <v>200</v>
      </c>
      <c r="I4" s="362"/>
      <c r="J4" s="224"/>
      <c r="K4" s="231" t="s">
        <v>311</v>
      </c>
      <c r="N4" s="232"/>
    </row>
    <row r="5" spans="1:15" ht="13.8" thickBot="1" x14ac:dyDescent="0.25">
      <c r="A5" s="363" t="s">
        <v>131</v>
      </c>
      <c r="B5" s="363"/>
      <c r="C5" s="363"/>
      <c r="D5" s="363"/>
      <c r="E5" s="223"/>
      <c r="F5" s="223"/>
      <c r="G5" s="223"/>
      <c r="H5" s="223"/>
      <c r="I5" s="223"/>
      <c r="J5" s="223"/>
      <c r="K5" s="233" t="s">
        <v>219</v>
      </c>
      <c r="L5" s="234" t="s">
        <v>215</v>
      </c>
      <c r="M5" s="235" t="s">
        <v>216</v>
      </c>
      <c r="N5" s="232"/>
    </row>
    <row r="6" spans="1:15" ht="13.8" thickBot="1" x14ac:dyDescent="0.25">
      <c r="A6" s="223"/>
      <c r="B6" s="223"/>
      <c r="C6" s="223"/>
      <c r="D6" s="223"/>
      <c r="E6" s="223"/>
      <c r="F6" s="223"/>
      <c r="G6" s="223"/>
      <c r="H6" s="223"/>
      <c r="I6" s="236" t="s">
        <v>214</v>
      </c>
      <c r="J6" s="223"/>
      <c r="K6" s="237">
        <v>320000</v>
      </c>
      <c r="L6" s="238">
        <f>IF(K6="","",IF(K6&lt;897900,ROUNDDOWN(K6/89.79%,0),ROUNDDOWN((K6-102100)/79.58%,0)))</f>
        <v>356387</v>
      </c>
      <c r="M6" s="238">
        <f>IF(K6="","",L6-K6)</f>
        <v>36387</v>
      </c>
      <c r="N6" s="232"/>
    </row>
    <row r="7" spans="1:15" ht="21" customHeight="1" x14ac:dyDescent="0.2">
      <c r="A7" s="364" t="s">
        <v>213</v>
      </c>
      <c r="B7" s="364"/>
      <c r="C7" s="364"/>
      <c r="D7" s="364"/>
      <c r="E7" s="364"/>
      <c r="F7" s="364"/>
      <c r="G7" s="364"/>
      <c r="H7" s="364"/>
      <c r="I7" s="365"/>
      <c r="J7" s="239"/>
      <c r="K7" s="240"/>
      <c r="M7" s="241"/>
      <c r="N7" s="232"/>
      <c r="O7" s="242"/>
    </row>
    <row r="8" spans="1:15" ht="14.25" customHeight="1" thickBot="1" x14ac:dyDescent="0.25">
      <c r="A8" s="239"/>
      <c r="B8" s="239"/>
      <c r="C8" s="239"/>
      <c r="D8" s="239"/>
      <c r="E8" s="223"/>
      <c r="F8" s="223"/>
      <c r="G8" s="223"/>
      <c r="H8" s="223"/>
      <c r="I8" s="366"/>
      <c r="J8" s="223"/>
      <c r="K8" s="231" t="s">
        <v>312</v>
      </c>
      <c r="N8" s="232"/>
    </row>
    <row r="9" spans="1:15" ht="13.5" customHeight="1" thickBot="1" x14ac:dyDescent="0.25">
      <c r="A9" s="368" t="s">
        <v>465</v>
      </c>
      <c r="B9" s="368"/>
      <c r="C9" s="368"/>
      <c r="D9" s="368"/>
      <c r="E9" s="368"/>
      <c r="F9" s="368"/>
      <c r="G9" s="368"/>
      <c r="H9" s="368"/>
      <c r="I9" s="366"/>
      <c r="J9" s="243"/>
      <c r="K9" s="234" t="s">
        <v>215</v>
      </c>
      <c r="L9" s="233" t="s">
        <v>219</v>
      </c>
      <c r="M9" s="235" t="s">
        <v>216</v>
      </c>
      <c r="N9" s="232"/>
    </row>
    <row r="10" spans="1:15" ht="13.5" customHeight="1" thickBot="1" x14ac:dyDescent="0.25">
      <c r="A10" s="368"/>
      <c r="B10" s="368"/>
      <c r="C10" s="368"/>
      <c r="D10" s="368"/>
      <c r="E10" s="368"/>
      <c r="F10" s="368"/>
      <c r="G10" s="368"/>
      <c r="H10" s="368"/>
      <c r="I10" s="366"/>
      <c r="J10" s="243"/>
      <c r="K10" s="244">
        <v>0</v>
      </c>
      <c r="L10" s="238">
        <f>IF(K10="","",IF(K10&lt;1000000,ROUNDUP(K10*89.79%,0),ROUNDUP(K10*79.58%+102100,0)))</f>
        <v>0</v>
      </c>
      <c r="M10" s="238">
        <f>IF(K10="","",K10-L10)</f>
        <v>0</v>
      </c>
      <c r="N10" s="245"/>
    </row>
    <row r="11" spans="1:15" ht="13.5" customHeight="1" x14ac:dyDescent="0.2">
      <c r="A11" s="243"/>
      <c r="B11" s="243"/>
      <c r="C11" s="243"/>
      <c r="D11" s="243"/>
      <c r="E11" s="243"/>
      <c r="F11" s="243"/>
      <c r="G11" s="243"/>
      <c r="H11" s="243"/>
      <c r="I11" s="367"/>
      <c r="J11" s="243"/>
    </row>
    <row r="12" spans="1:15" ht="13.8" thickBot="1" x14ac:dyDescent="0.25">
      <c r="A12" s="361" t="s">
        <v>160</v>
      </c>
      <c r="B12" s="361"/>
      <c r="C12" s="361"/>
      <c r="D12" s="361"/>
      <c r="E12" s="361"/>
      <c r="F12" s="361"/>
      <c r="G12" s="361"/>
      <c r="H12" s="361"/>
      <c r="I12" s="361"/>
      <c r="J12" s="225"/>
      <c r="K12" s="246" t="s">
        <v>313</v>
      </c>
      <c r="L12" s="242"/>
      <c r="M12" s="242"/>
    </row>
    <row r="13" spans="1:15" ht="13.2" customHeight="1" thickBot="1" x14ac:dyDescent="0.25">
      <c r="A13" s="223" t="s">
        <v>406</v>
      </c>
      <c r="B13" s="223"/>
      <c r="C13" s="372" t="s">
        <v>544</v>
      </c>
      <c r="D13" s="372"/>
      <c r="E13" s="372"/>
      <c r="F13" s="372"/>
      <c r="G13" s="372"/>
      <c r="H13" s="372"/>
      <c r="I13" s="223"/>
      <c r="J13" s="223"/>
      <c r="K13" s="234" t="s">
        <v>215</v>
      </c>
      <c r="L13" s="242"/>
      <c r="M13" s="242"/>
    </row>
    <row r="14" spans="1:15" ht="13.8" thickBot="1" x14ac:dyDescent="0.25">
      <c r="A14" s="223" t="s">
        <v>132</v>
      </c>
      <c r="B14" s="223"/>
      <c r="C14" s="371" t="s">
        <v>538</v>
      </c>
      <c r="D14" s="371"/>
      <c r="E14" s="371"/>
      <c r="F14" s="371"/>
      <c r="G14" s="223"/>
      <c r="H14" s="223"/>
      <c r="I14" s="223"/>
      <c r="J14" s="223"/>
      <c r="K14" s="237"/>
      <c r="L14" s="242"/>
      <c r="M14" s="242"/>
    </row>
    <row r="15" spans="1:15" x14ac:dyDescent="0.2">
      <c r="A15" s="223" t="s">
        <v>133</v>
      </c>
      <c r="B15" s="223"/>
      <c r="C15" s="361" t="s">
        <v>537</v>
      </c>
      <c r="D15" s="361"/>
      <c r="E15" s="361"/>
      <c r="F15" s="361"/>
      <c r="G15" s="223"/>
      <c r="H15" s="223"/>
      <c r="I15" s="223"/>
      <c r="J15" s="223"/>
    </row>
    <row r="16" spans="1:15" ht="13.8" thickBot="1" x14ac:dyDescent="0.25">
      <c r="A16" s="223" t="s">
        <v>134</v>
      </c>
      <c r="B16" s="223"/>
      <c r="C16" s="361" t="s">
        <v>512</v>
      </c>
      <c r="D16" s="361"/>
      <c r="E16" s="361"/>
      <c r="F16" s="361"/>
      <c r="G16" s="223"/>
      <c r="H16" s="223"/>
      <c r="I16" s="223"/>
      <c r="J16" s="223"/>
      <c r="K16" t="s">
        <v>218</v>
      </c>
    </row>
    <row r="17" spans="1:17" ht="13.2" customHeight="1" thickBot="1" x14ac:dyDescent="0.25">
      <c r="A17" s="247" t="s">
        <v>462</v>
      </c>
      <c r="B17" s="223"/>
      <c r="C17" s="361" t="s">
        <v>539</v>
      </c>
      <c r="D17" s="361"/>
      <c r="E17" s="373" t="s">
        <v>540</v>
      </c>
      <c r="F17" s="373"/>
      <c r="G17" s="373"/>
      <c r="H17" s="373"/>
      <c r="I17" s="373"/>
      <c r="J17" s="223"/>
      <c r="K17" s="248"/>
      <c r="L17" t="s">
        <v>314</v>
      </c>
    </row>
    <row r="18" spans="1:17" x14ac:dyDescent="0.2">
      <c r="A18" s="223" t="s">
        <v>315</v>
      </c>
      <c r="B18" s="223"/>
      <c r="C18" s="223"/>
      <c r="D18" s="223"/>
      <c r="E18" s="223"/>
      <c r="F18" s="223"/>
      <c r="G18" s="223"/>
      <c r="H18" s="223"/>
      <c r="I18" s="223"/>
      <c r="J18" s="249"/>
      <c r="L18" t="s">
        <v>221</v>
      </c>
    </row>
    <row r="19" spans="1:17" x14ac:dyDescent="0.2">
      <c r="J19" s="223"/>
    </row>
    <row r="20" spans="1:17" ht="13.8" thickBot="1" x14ac:dyDescent="0.25">
      <c r="A20" s="223" t="s">
        <v>391</v>
      </c>
      <c r="B20" s="223"/>
      <c r="D20" s="223" t="s">
        <v>135</v>
      </c>
      <c r="E20" s="223" t="s">
        <v>136</v>
      </c>
      <c r="F20" s="250" t="s">
        <v>137</v>
      </c>
      <c r="H20" s="223" t="s">
        <v>390</v>
      </c>
      <c r="I20" s="223"/>
      <c r="J20" s="223"/>
      <c r="K20" s="96" t="s">
        <v>217</v>
      </c>
    </row>
    <row r="21" spans="1:17" ht="13.8" thickBot="1" x14ac:dyDescent="0.25">
      <c r="A21" s="223" t="s">
        <v>389</v>
      </c>
      <c r="B21" s="223"/>
      <c r="C21" s="223"/>
      <c r="D21" s="371" t="s">
        <v>210</v>
      </c>
      <c r="E21" s="371"/>
      <c r="F21" s="223"/>
      <c r="G21" s="223"/>
      <c r="H21" s="223"/>
      <c r="I21" s="223"/>
      <c r="J21" s="223"/>
      <c r="K21" s="187" t="s">
        <v>226</v>
      </c>
      <c r="L21" s="374" t="s">
        <v>316</v>
      </c>
      <c r="M21" s="375"/>
    </row>
    <row r="22" spans="1:17" ht="13.8" thickBot="1" x14ac:dyDescent="0.25">
      <c r="A22" s="223"/>
      <c r="B22" s="223"/>
      <c r="C22" s="223"/>
      <c r="D22" s="223"/>
      <c r="E22" s="223"/>
      <c r="F22" s="223"/>
      <c r="G22" s="223"/>
      <c r="H22" s="223"/>
      <c r="I22" s="223"/>
      <c r="J22" s="223"/>
      <c r="K22" s="188">
        <v>0</v>
      </c>
      <c r="L22" s="251" t="s">
        <v>222</v>
      </c>
      <c r="M22" s="252" t="s">
        <v>388</v>
      </c>
    </row>
    <row r="23" spans="1:17" ht="13.8" thickBot="1" x14ac:dyDescent="0.25">
      <c r="A23" s="223"/>
      <c r="B23" s="223" t="s">
        <v>138</v>
      </c>
      <c r="C23" s="223"/>
      <c r="D23" s="223"/>
      <c r="E23" s="223"/>
      <c r="F23" s="223"/>
      <c r="G23" s="223"/>
      <c r="H23" s="223"/>
      <c r="I23" s="223"/>
      <c r="J23" s="223"/>
      <c r="K23" s="188">
        <v>1</v>
      </c>
      <c r="L23" s="251" t="s">
        <v>317</v>
      </c>
      <c r="M23" s="252" t="s">
        <v>318</v>
      </c>
    </row>
    <row r="24" spans="1:17" ht="13.8" thickBot="1" x14ac:dyDescent="0.25">
      <c r="A24" s="223"/>
      <c r="B24" s="223"/>
      <c r="C24" s="223" t="s">
        <v>220</v>
      </c>
      <c r="D24" s="223"/>
      <c r="E24" s="253"/>
      <c r="F24" s="376">
        <v>0</v>
      </c>
      <c r="G24" s="376"/>
      <c r="H24" s="253" t="s">
        <v>387</v>
      </c>
      <c r="I24" s="223"/>
      <c r="J24" s="223"/>
      <c r="K24" s="188">
        <v>10000</v>
      </c>
      <c r="L24" s="251" t="s">
        <v>222</v>
      </c>
      <c r="M24" s="252" t="s">
        <v>319</v>
      </c>
      <c r="P24" s="241"/>
      <c r="Q24" s="241"/>
    </row>
    <row r="25" spans="1:17" ht="13.8" thickBot="1" x14ac:dyDescent="0.25">
      <c r="A25" s="254"/>
      <c r="B25" s="254"/>
      <c r="D25" s="255"/>
      <c r="E25" s="256" t="s">
        <v>386</v>
      </c>
      <c r="F25" s="377">
        <f>IF(F24="","",ROUNDDOWN(F24/1.1*0.1,0))</f>
        <v>0</v>
      </c>
      <c r="G25" s="377"/>
      <c r="H25" s="256" t="s">
        <v>320</v>
      </c>
      <c r="I25" s="254"/>
      <c r="J25" s="254"/>
      <c r="K25" s="188">
        <v>1000000</v>
      </c>
      <c r="L25" s="251" t="s">
        <v>222</v>
      </c>
      <c r="M25" s="252" t="s">
        <v>321</v>
      </c>
    </row>
    <row r="26" spans="1:17" ht="13.8" thickBot="1" x14ac:dyDescent="0.25">
      <c r="A26" s="254"/>
      <c r="B26" s="254"/>
      <c r="D26" s="255"/>
      <c r="E26" s="256" t="s">
        <v>322</v>
      </c>
      <c r="F26" s="377">
        <v>0</v>
      </c>
      <c r="G26" s="377"/>
      <c r="H26" s="256" t="s">
        <v>385</v>
      </c>
      <c r="I26" s="254"/>
      <c r="J26" s="254"/>
      <c r="K26" s="188">
        <v>1000001</v>
      </c>
      <c r="L26" s="251" t="s">
        <v>223</v>
      </c>
      <c r="M26" s="252" t="s">
        <v>323</v>
      </c>
    </row>
    <row r="27" spans="1:17" ht="13.8" thickBot="1" x14ac:dyDescent="0.25">
      <c r="A27" s="254"/>
      <c r="B27" s="254"/>
      <c r="C27" s="254" t="s">
        <v>324</v>
      </c>
      <c r="D27" s="254"/>
      <c r="E27" s="377">
        <f>IF(F26="",F24,F24-F26)</f>
        <v>0</v>
      </c>
      <c r="F27" s="378"/>
      <c r="G27" s="378"/>
      <c r="H27" s="253" t="s">
        <v>139</v>
      </c>
      <c r="I27" s="254"/>
      <c r="J27" s="254"/>
      <c r="K27" s="188">
        <v>2000000</v>
      </c>
      <c r="L27" s="251" t="s">
        <v>223</v>
      </c>
      <c r="M27" s="252" t="s">
        <v>325</v>
      </c>
    </row>
    <row r="28" spans="1:17" ht="13.8" thickBot="1" x14ac:dyDescent="0.25">
      <c r="A28" s="254"/>
      <c r="B28" s="254"/>
      <c r="C28" s="254"/>
      <c r="D28" s="254"/>
      <c r="E28" s="254"/>
      <c r="F28" s="254"/>
      <c r="G28" s="254"/>
      <c r="H28" s="254"/>
      <c r="I28" s="254"/>
      <c r="J28" s="254"/>
      <c r="K28" s="188">
        <v>2000001</v>
      </c>
      <c r="L28" s="257" t="s">
        <v>224</v>
      </c>
      <c r="M28" s="252" t="s">
        <v>326</v>
      </c>
    </row>
    <row r="29" spans="1:17" ht="13.8" thickBot="1" x14ac:dyDescent="0.25">
      <c r="A29" s="223"/>
      <c r="B29" s="223"/>
      <c r="C29" s="223" t="s">
        <v>403</v>
      </c>
      <c r="D29" s="224"/>
      <c r="E29" s="223" t="s">
        <v>140</v>
      </c>
      <c r="F29" s="223"/>
      <c r="G29" s="223" t="s">
        <v>469</v>
      </c>
      <c r="H29" s="223"/>
      <c r="I29" s="223" t="s">
        <v>404</v>
      </c>
      <c r="J29" s="223"/>
      <c r="K29" s="188">
        <v>3000000</v>
      </c>
      <c r="L29" s="257" t="s">
        <v>224</v>
      </c>
      <c r="M29" s="252" t="s">
        <v>327</v>
      </c>
    </row>
    <row r="30" spans="1:17" ht="13.8" thickBot="1" x14ac:dyDescent="0.25">
      <c r="A30" s="258"/>
      <c r="B30" s="258"/>
      <c r="C30" s="258"/>
      <c r="G30" s="258"/>
      <c r="H30" s="258"/>
      <c r="I30" s="258"/>
      <c r="J30" s="258"/>
      <c r="K30" s="188">
        <v>3000001</v>
      </c>
      <c r="L30" s="257" t="s">
        <v>225</v>
      </c>
      <c r="M30" s="252" t="s">
        <v>328</v>
      </c>
    </row>
    <row r="31" spans="1:17" ht="13.8" thickBot="1" x14ac:dyDescent="0.25">
      <c r="A31" s="254"/>
      <c r="B31" s="254"/>
      <c r="C31" s="223" t="s">
        <v>384</v>
      </c>
      <c r="D31" s="224"/>
      <c r="E31" s="223" t="s">
        <v>140</v>
      </c>
      <c r="F31" s="223"/>
      <c r="G31" s="223" t="s">
        <v>329</v>
      </c>
      <c r="H31" s="223"/>
      <c r="I31" s="223" t="s">
        <v>404</v>
      </c>
      <c r="J31" s="254"/>
      <c r="K31" s="188">
        <v>5000000</v>
      </c>
      <c r="L31" s="257" t="s">
        <v>225</v>
      </c>
      <c r="M31" s="252" t="s">
        <v>330</v>
      </c>
    </row>
    <row r="32" spans="1:17" x14ac:dyDescent="0.2">
      <c r="A32" s="223"/>
      <c r="B32" s="223"/>
      <c r="I32" s="223"/>
      <c r="J32" s="223"/>
      <c r="K32" t="s">
        <v>402</v>
      </c>
    </row>
    <row r="33" spans="1:18" x14ac:dyDescent="0.2">
      <c r="A33" s="258"/>
      <c r="B33" s="258"/>
      <c r="C33" s="259" t="s">
        <v>383</v>
      </c>
      <c r="D33" s="259"/>
      <c r="E33" s="259"/>
      <c r="F33" s="259"/>
      <c r="G33" s="259"/>
      <c r="H33" s="259"/>
      <c r="I33" s="223"/>
      <c r="J33" s="258"/>
      <c r="K33" s="96" t="s">
        <v>401</v>
      </c>
    </row>
    <row r="34" spans="1:18" x14ac:dyDescent="0.2">
      <c r="A34" s="223"/>
      <c r="B34" s="223"/>
      <c r="C34" s="369" t="s">
        <v>331</v>
      </c>
      <c r="D34" s="370"/>
      <c r="E34" s="370"/>
      <c r="F34" s="370"/>
      <c r="G34" s="370"/>
      <c r="H34" s="370"/>
      <c r="I34" s="260"/>
      <c r="J34" s="223"/>
      <c r="K34" s="96" t="s">
        <v>400</v>
      </c>
    </row>
    <row r="35" spans="1:18" ht="13.5" customHeight="1" x14ac:dyDescent="0.2">
      <c r="A35" s="223"/>
      <c r="B35" s="223"/>
      <c r="C35" s="370"/>
      <c r="D35" s="370"/>
      <c r="E35" s="370"/>
      <c r="F35" s="370"/>
      <c r="G35" s="370"/>
      <c r="H35" s="370"/>
      <c r="I35" s="259"/>
      <c r="J35" s="258"/>
      <c r="K35" s="96" t="s">
        <v>417</v>
      </c>
    </row>
    <row r="36" spans="1:18" x14ac:dyDescent="0.2">
      <c r="A36" s="223"/>
      <c r="B36" s="223"/>
      <c r="C36" s="370"/>
      <c r="D36" s="370"/>
      <c r="E36" s="370"/>
      <c r="F36" s="370"/>
      <c r="G36" s="370"/>
      <c r="H36" s="370"/>
      <c r="I36" s="223"/>
      <c r="J36" s="223"/>
      <c r="K36" s="96" t="s">
        <v>418</v>
      </c>
    </row>
    <row r="37" spans="1:18" ht="14.4" x14ac:dyDescent="0.2">
      <c r="A37" s="223"/>
      <c r="B37" s="223"/>
      <c r="C37" s="258"/>
      <c r="D37" s="258"/>
      <c r="E37" s="258"/>
      <c r="F37" s="258"/>
      <c r="G37" s="258"/>
      <c r="H37" s="258"/>
      <c r="J37" s="223"/>
      <c r="K37" s="96" t="s">
        <v>414</v>
      </c>
      <c r="L37" s="261"/>
      <c r="M37" s="261"/>
    </row>
    <row r="38" spans="1:18" ht="14.4" x14ac:dyDescent="0.2">
      <c r="A38" s="223"/>
      <c r="B38" s="223"/>
      <c r="C38" s="258"/>
      <c r="D38" s="258"/>
      <c r="E38" s="223"/>
      <c r="F38" s="223"/>
      <c r="G38" s="223"/>
      <c r="H38" s="223"/>
      <c r="I38" s="223"/>
      <c r="J38" s="223"/>
      <c r="K38" s="262" t="s">
        <v>415</v>
      </c>
      <c r="N38" s="261"/>
      <c r="R38" s="242"/>
    </row>
    <row r="39" spans="1:18" ht="14.4" x14ac:dyDescent="0.2">
      <c r="A39" s="223"/>
      <c r="B39" s="223"/>
      <c r="C39" s="223" t="s">
        <v>382</v>
      </c>
      <c r="D39" s="223"/>
      <c r="E39" s="223"/>
      <c r="F39" s="223"/>
      <c r="G39" s="223"/>
      <c r="H39" s="223"/>
      <c r="I39" s="223"/>
      <c r="J39" s="223"/>
      <c r="K39" s="96" t="s">
        <v>416</v>
      </c>
      <c r="O39" s="261"/>
    </row>
    <row r="40" spans="1:18" x14ac:dyDescent="0.2">
      <c r="A40" s="223"/>
      <c r="B40" s="223"/>
      <c r="C40" s="223"/>
      <c r="D40" s="376">
        <f>E27</f>
        <v>0</v>
      </c>
      <c r="E40" s="380"/>
      <c r="F40" s="380"/>
      <c r="G40" s="253" t="s">
        <v>381</v>
      </c>
      <c r="H40" s="223"/>
      <c r="I40" s="223"/>
      <c r="J40" s="223"/>
    </row>
    <row r="41" spans="1:18" x14ac:dyDescent="0.2">
      <c r="A41" s="223"/>
      <c r="B41" s="223"/>
      <c r="C41" s="258"/>
      <c r="D41" s="258"/>
      <c r="E41" s="223"/>
      <c r="F41" s="223"/>
      <c r="G41" s="223"/>
      <c r="H41" s="223"/>
      <c r="I41" s="223"/>
      <c r="J41" s="223"/>
    </row>
    <row r="42" spans="1:18" x14ac:dyDescent="0.2">
      <c r="A42" s="223"/>
      <c r="B42" s="223"/>
      <c r="C42" s="361" t="s">
        <v>141</v>
      </c>
      <c r="D42" s="361"/>
      <c r="E42" s="223"/>
      <c r="F42" s="223"/>
      <c r="G42" s="250"/>
      <c r="H42" s="250"/>
      <c r="I42" s="223"/>
      <c r="J42" s="223"/>
    </row>
    <row r="43" spans="1:18" x14ac:dyDescent="0.2">
      <c r="A43" s="223"/>
      <c r="B43" s="223"/>
      <c r="C43" s="253" t="s">
        <v>142</v>
      </c>
      <c r="D43" s="253"/>
      <c r="E43" s="253"/>
      <c r="F43" s="253"/>
      <c r="G43" s="253"/>
      <c r="H43" s="223"/>
      <c r="I43" s="223"/>
      <c r="J43" s="223"/>
    </row>
    <row r="44" spans="1:18" x14ac:dyDescent="0.2">
      <c r="A44" s="223"/>
      <c r="B44" s="223"/>
      <c r="C44" s="263" t="s">
        <v>143</v>
      </c>
      <c r="D44" s="263"/>
      <c r="E44" s="253"/>
      <c r="F44" s="253"/>
      <c r="G44" s="253"/>
      <c r="H44" s="223"/>
      <c r="I44" s="223"/>
      <c r="J44" s="223"/>
    </row>
    <row r="45" spans="1:18" x14ac:dyDescent="0.2">
      <c r="A45" s="223"/>
      <c r="B45" s="223"/>
      <c r="C45" s="263" t="s">
        <v>380</v>
      </c>
      <c r="D45" s="263"/>
      <c r="E45" s="263" t="s">
        <v>379</v>
      </c>
      <c r="F45" s="381"/>
      <c r="G45" s="381"/>
      <c r="H45" s="223"/>
      <c r="I45" s="223"/>
      <c r="J45" s="223"/>
    </row>
    <row r="46" spans="1:18" x14ac:dyDescent="0.2">
      <c r="A46" s="254"/>
      <c r="B46" s="254"/>
      <c r="C46" s="263" t="s">
        <v>144</v>
      </c>
      <c r="D46" s="263"/>
      <c r="E46" s="382"/>
      <c r="F46" s="382"/>
      <c r="G46" s="382"/>
      <c r="H46" s="254"/>
      <c r="I46" s="254"/>
      <c r="J46" s="254"/>
    </row>
    <row r="47" spans="1:18" x14ac:dyDescent="0.2">
      <c r="A47" s="254"/>
      <c r="B47" s="254"/>
      <c r="C47" s="264" t="s">
        <v>435</v>
      </c>
      <c r="D47" s="265"/>
      <c r="E47" s="266"/>
      <c r="F47" s="266"/>
      <c r="G47" s="266"/>
      <c r="H47" s="254"/>
      <c r="I47" s="254"/>
      <c r="J47" s="254"/>
    </row>
    <row r="48" spans="1:18" x14ac:dyDescent="0.2">
      <c r="A48" s="223"/>
      <c r="B48" s="223"/>
      <c r="C48" s="223"/>
      <c r="D48" s="223"/>
      <c r="E48" s="223"/>
      <c r="F48" s="223"/>
      <c r="G48" s="223"/>
      <c r="H48" s="223"/>
      <c r="I48" s="223"/>
      <c r="J48" s="223"/>
    </row>
    <row r="49" spans="1:18" x14ac:dyDescent="0.2">
      <c r="A49" s="223"/>
      <c r="B49" s="223" t="s">
        <v>145</v>
      </c>
      <c r="C49" s="223"/>
      <c r="D49" s="223"/>
      <c r="E49" s="223" t="s">
        <v>541</v>
      </c>
      <c r="F49" s="223"/>
      <c r="G49" s="223"/>
      <c r="H49" s="223"/>
      <c r="I49" s="223"/>
      <c r="J49" s="223"/>
    </row>
    <row r="50" spans="1:18" x14ac:dyDescent="0.2">
      <c r="A50" s="223"/>
      <c r="B50" s="223"/>
      <c r="C50" s="223"/>
      <c r="D50" s="223"/>
      <c r="E50" s="223"/>
      <c r="F50" s="223"/>
      <c r="G50" s="223"/>
      <c r="H50" s="223"/>
      <c r="I50" s="223"/>
      <c r="J50" s="223"/>
    </row>
    <row r="51" spans="1:18" ht="14.4" x14ac:dyDescent="0.2">
      <c r="A51" s="223"/>
      <c r="B51" s="254"/>
      <c r="C51" s="254"/>
      <c r="D51" s="254"/>
      <c r="E51" s="254"/>
      <c r="F51" s="254"/>
      <c r="G51" s="254"/>
      <c r="H51" s="254"/>
      <c r="I51" s="254"/>
      <c r="J51" s="254"/>
      <c r="P51" s="261"/>
      <c r="Q51" s="261"/>
    </row>
    <row r="52" spans="1:18" ht="13.5" customHeight="1" x14ac:dyDescent="0.2">
      <c r="A52" s="223"/>
      <c r="B52" s="267" t="s">
        <v>378</v>
      </c>
      <c r="C52" s="383" t="s">
        <v>424</v>
      </c>
      <c r="D52" s="383"/>
      <c r="E52" s="383"/>
      <c r="F52" s="383"/>
      <c r="G52" s="383"/>
      <c r="H52" s="383"/>
      <c r="I52" s="383"/>
      <c r="J52" s="268"/>
    </row>
    <row r="53" spans="1:18" x14ac:dyDescent="0.2">
      <c r="A53" s="223"/>
      <c r="B53" s="269"/>
      <c r="C53" s="383"/>
      <c r="D53" s="383"/>
      <c r="E53" s="383"/>
      <c r="F53" s="383"/>
      <c r="G53" s="383"/>
      <c r="H53" s="383"/>
      <c r="I53" s="383"/>
      <c r="J53" s="268"/>
    </row>
    <row r="54" spans="1:18" ht="14.25" customHeight="1" x14ac:dyDescent="0.2">
      <c r="A54" s="223"/>
      <c r="B54" s="270" t="s">
        <v>377</v>
      </c>
      <c r="C54" s="384" t="s">
        <v>425</v>
      </c>
      <c r="D54" s="384"/>
      <c r="E54" s="384"/>
      <c r="F54" s="384"/>
      <c r="G54" s="384"/>
      <c r="H54" s="384"/>
      <c r="I54" s="384"/>
      <c r="J54" s="271"/>
    </row>
    <row r="55" spans="1:18" x14ac:dyDescent="0.2">
      <c r="A55" s="223"/>
      <c r="B55" s="270"/>
      <c r="C55" s="384"/>
      <c r="D55" s="384"/>
      <c r="E55" s="384"/>
      <c r="F55" s="384"/>
      <c r="G55" s="384"/>
      <c r="H55" s="384"/>
      <c r="I55" s="384"/>
      <c r="J55" s="271"/>
    </row>
    <row r="56" spans="1:18" x14ac:dyDescent="0.2">
      <c r="A56" s="223"/>
      <c r="B56" s="270"/>
      <c r="C56" s="384"/>
      <c r="D56" s="384"/>
      <c r="E56" s="384"/>
      <c r="F56" s="384"/>
      <c r="G56" s="384"/>
      <c r="H56" s="384"/>
      <c r="I56" s="384"/>
      <c r="J56" s="271"/>
    </row>
    <row r="57" spans="1:18" x14ac:dyDescent="0.2">
      <c r="A57" s="223"/>
      <c r="B57" s="272" t="s">
        <v>376</v>
      </c>
      <c r="C57" s="385" t="s">
        <v>375</v>
      </c>
      <c r="D57" s="385"/>
      <c r="E57" s="385"/>
      <c r="F57" s="385"/>
      <c r="G57" s="385"/>
      <c r="H57" s="385"/>
      <c r="I57" s="385"/>
      <c r="J57" s="268"/>
    </row>
    <row r="58" spans="1:18" x14ac:dyDescent="0.2">
      <c r="A58" s="223"/>
      <c r="B58" s="272"/>
      <c r="C58" s="273"/>
      <c r="D58" s="273"/>
      <c r="E58" s="273"/>
      <c r="F58" s="273"/>
      <c r="G58" s="273"/>
      <c r="H58" s="273"/>
      <c r="I58" s="273" t="s">
        <v>470</v>
      </c>
      <c r="J58" s="268"/>
    </row>
    <row r="59" spans="1:18" x14ac:dyDescent="0.2">
      <c r="A59" s="223"/>
      <c r="B59" s="274"/>
      <c r="C59" s="268"/>
      <c r="D59" s="268"/>
      <c r="E59" s="268"/>
      <c r="F59" s="268"/>
      <c r="G59" s="268"/>
      <c r="H59" s="268"/>
      <c r="I59" s="268"/>
      <c r="J59" s="268"/>
    </row>
    <row r="60" spans="1:18" x14ac:dyDescent="0.2">
      <c r="A60" s="223"/>
      <c r="B60" s="274"/>
      <c r="C60" s="268"/>
      <c r="D60" s="268"/>
      <c r="E60" s="268"/>
      <c r="F60" s="268"/>
      <c r="G60" s="268"/>
      <c r="H60" s="268"/>
      <c r="I60" s="275" t="s">
        <v>451</v>
      </c>
      <c r="J60" s="268"/>
    </row>
    <row r="61" spans="1:18" x14ac:dyDescent="0.2">
      <c r="A61" s="276"/>
      <c r="B61" s="277"/>
      <c r="C61" s="386" t="s">
        <v>374</v>
      </c>
      <c r="D61" s="386"/>
      <c r="E61" s="386"/>
      <c r="F61" s="386"/>
      <c r="G61" s="386"/>
      <c r="H61" s="386"/>
      <c r="I61" s="226" t="s">
        <v>308</v>
      </c>
      <c r="J61" s="277"/>
    </row>
    <row r="62" spans="1:18" x14ac:dyDescent="0.2">
      <c r="A62" s="268"/>
      <c r="B62" s="274"/>
      <c r="C62" s="268"/>
      <c r="D62" s="268"/>
      <c r="E62" s="268"/>
      <c r="F62" s="268"/>
      <c r="G62" s="268"/>
      <c r="H62" s="268"/>
      <c r="I62" s="268"/>
      <c r="J62" s="268"/>
    </row>
    <row r="63" spans="1:18" ht="14.25" customHeight="1" x14ac:dyDescent="0.2">
      <c r="A63" s="278"/>
      <c r="B63" s="270" t="s">
        <v>373</v>
      </c>
      <c r="C63" s="384" t="s">
        <v>426</v>
      </c>
      <c r="D63" s="384"/>
      <c r="E63" s="384"/>
      <c r="F63" s="384"/>
      <c r="G63" s="384"/>
      <c r="H63" s="384"/>
      <c r="I63" s="384"/>
      <c r="J63" s="271"/>
      <c r="R63" s="261"/>
    </row>
    <row r="64" spans="1:18" x14ac:dyDescent="0.2">
      <c r="A64" s="278"/>
      <c r="B64" s="270"/>
      <c r="C64" s="384"/>
      <c r="D64" s="384"/>
      <c r="E64" s="384"/>
      <c r="F64" s="384"/>
      <c r="G64" s="384"/>
      <c r="H64" s="384"/>
      <c r="I64" s="384"/>
      <c r="J64" s="271"/>
    </row>
    <row r="65" spans="1:10" x14ac:dyDescent="0.2">
      <c r="A65" s="278"/>
      <c r="B65" s="270"/>
      <c r="C65" s="384"/>
      <c r="D65" s="384"/>
      <c r="E65" s="384"/>
      <c r="F65" s="384"/>
      <c r="G65" s="384"/>
      <c r="H65" s="384"/>
      <c r="I65" s="384"/>
      <c r="J65" s="271"/>
    </row>
    <row r="66" spans="1:10" x14ac:dyDescent="0.2">
      <c r="B66" s="272" t="s">
        <v>372</v>
      </c>
      <c r="C66" s="385" t="s">
        <v>371</v>
      </c>
      <c r="D66" s="385"/>
      <c r="E66" s="385"/>
      <c r="F66" s="385"/>
      <c r="G66" s="385"/>
      <c r="H66" s="385"/>
      <c r="I66" s="385"/>
      <c r="J66" s="268"/>
    </row>
    <row r="67" spans="1:10" ht="13.5" customHeight="1" x14ac:dyDescent="0.2">
      <c r="B67" s="270" t="s">
        <v>370</v>
      </c>
      <c r="C67" s="383" t="s">
        <v>408</v>
      </c>
      <c r="D67" s="383"/>
      <c r="E67" s="383"/>
      <c r="F67" s="383"/>
      <c r="G67" s="383"/>
      <c r="H67" s="383"/>
      <c r="I67" s="383"/>
      <c r="J67" s="271"/>
    </row>
    <row r="68" spans="1:10" x14ac:dyDescent="0.2">
      <c r="A68" s="278"/>
      <c r="B68" s="270"/>
      <c r="C68" s="383"/>
      <c r="D68" s="383"/>
      <c r="E68" s="383"/>
      <c r="F68" s="383"/>
      <c r="G68" s="383"/>
      <c r="H68" s="383"/>
      <c r="I68" s="383"/>
      <c r="J68" s="271"/>
    </row>
    <row r="69" spans="1:10" ht="13.5" customHeight="1" x14ac:dyDescent="0.2">
      <c r="B69" s="270" t="s">
        <v>369</v>
      </c>
      <c r="C69" s="383" t="s">
        <v>427</v>
      </c>
      <c r="D69" s="383"/>
      <c r="E69" s="383"/>
      <c r="F69" s="383"/>
      <c r="G69" s="383"/>
      <c r="H69" s="383"/>
      <c r="I69" s="383"/>
      <c r="J69" s="271"/>
    </row>
    <row r="70" spans="1:10" x14ac:dyDescent="0.2">
      <c r="A70" s="278"/>
      <c r="B70" s="270"/>
      <c r="C70" s="383"/>
      <c r="D70" s="383"/>
      <c r="E70" s="383"/>
      <c r="F70" s="383"/>
      <c r="G70" s="383"/>
      <c r="H70" s="383"/>
      <c r="I70" s="383"/>
      <c r="J70" s="271"/>
    </row>
    <row r="71" spans="1:10" ht="13.5" customHeight="1" x14ac:dyDescent="0.2">
      <c r="B71" s="270" t="s">
        <v>368</v>
      </c>
      <c r="C71" s="383" t="s">
        <v>428</v>
      </c>
      <c r="D71" s="383"/>
      <c r="E71" s="383"/>
      <c r="F71" s="383"/>
      <c r="G71" s="383"/>
      <c r="H71" s="383"/>
      <c r="I71" s="383"/>
      <c r="J71" s="271"/>
    </row>
    <row r="72" spans="1:10" x14ac:dyDescent="0.2">
      <c r="A72" s="278"/>
      <c r="B72" s="270"/>
      <c r="C72" s="383"/>
      <c r="D72" s="383"/>
      <c r="E72" s="383"/>
      <c r="F72" s="383"/>
      <c r="G72" s="383"/>
      <c r="H72" s="383"/>
      <c r="I72" s="383"/>
      <c r="J72" s="271"/>
    </row>
    <row r="73" spans="1:10" x14ac:dyDescent="0.2">
      <c r="B73" s="270" t="s">
        <v>367</v>
      </c>
      <c r="C73" s="385" t="s">
        <v>366</v>
      </c>
      <c r="D73" s="385"/>
      <c r="E73" s="385"/>
      <c r="F73" s="385"/>
      <c r="G73" s="385"/>
      <c r="H73" s="385"/>
      <c r="I73" s="385"/>
      <c r="J73" s="268"/>
    </row>
    <row r="74" spans="1:10" ht="13.5" customHeight="1" x14ac:dyDescent="0.2">
      <c r="B74" s="270" t="s">
        <v>365</v>
      </c>
      <c r="C74" s="383" t="s">
        <v>429</v>
      </c>
      <c r="D74" s="383"/>
      <c r="E74" s="383"/>
      <c r="F74" s="383"/>
      <c r="G74" s="383"/>
      <c r="H74" s="383"/>
      <c r="I74" s="383"/>
      <c r="J74" s="271"/>
    </row>
    <row r="75" spans="1:10" x14ac:dyDescent="0.2">
      <c r="A75" s="278"/>
      <c r="B75" s="270"/>
      <c r="C75" s="383"/>
      <c r="D75" s="383"/>
      <c r="E75" s="383"/>
      <c r="F75" s="383"/>
      <c r="G75" s="383"/>
      <c r="H75" s="383"/>
      <c r="I75" s="383"/>
      <c r="J75" s="271"/>
    </row>
    <row r="76" spans="1:10" x14ac:dyDescent="0.2">
      <c r="A76" s="278"/>
      <c r="B76" s="270"/>
      <c r="C76" s="383"/>
      <c r="D76" s="383"/>
      <c r="E76" s="383"/>
      <c r="F76" s="383"/>
      <c r="G76" s="383"/>
      <c r="H76" s="383"/>
      <c r="I76" s="383"/>
      <c r="J76" s="271"/>
    </row>
    <row r="77" spans="1:10" ht="13.5" customHeight="1" x14ac:dyDescent="0.2">
      <c r="B77" s="279" t="s">
        <v>364</v>
      </c>
      <c r="C77" s="384" t="s">
        <v>430</v>
      </c>
      <c r="D77" s="384"/>
      <c r="E77" s="384"/>
      <c r="F77" s="384"/>
      <c r="G77" s="384"/>
      <c r="H77" s="384"/>
      <c r="I77" s="384"/>
      <c r="J77" s="271"/>
    </row>
    <row r="78" spans="1:10" x14ac:dyDescent="0.2">
      <c r="A78" s="278"/>
      <c r="B78" s="280"/>
      <c r="C78" s="384"/>
      <c r="D78" s="384"/>
      <c r="E78" s="384"/>
      <c r="F78" s="384"/>
      <c r="G78" s="384"/>
      <c r="H78" s="384"/>
      <c r="I78" s="384"/>
      <c r="J78" s="271"/>
    </row>
    <row r="79" spans="1:10" ht="21.75" customHeight="1" x14ac:dyDescent="0.2">
      <c r="A79" s="278"/>
      <c r="B79" s="280"/>
      <c r="C79" s="384"/>
      <c r="D79" s="384"/>
      <c r="E79" s="384"/>
      <c r="F79" s="384"/>
      <c r="G79" s="384"/>
      <c r="H79" s="384"/>
      <c r="I79" s="384"/>
      <c r="J79" s="271"/>
    </row>
    <row r="80" spans="1:10" x14ac:dyDescent="0.2">
      <c r="A80" s="389"/>
      <c r="B80" s="389"/>
      <c r="C80" s="389"/>
      <c r="D80" s="389"/>
      <c r="E80" s="389"/>
      <c r="F80" s="389"/>
      <c r="G80" s="389"/>
      <c r="H80" s="389"/>
      <c r="I80" s="268"/>
      <c r="J80" s="268"/>
    </row>
    <row r="81" spans="1:10" ht="13.5" customHeight="1" x14ac:dyDescent="0.2">
      <c r="B81" s="278" t="s">
        <v>363</v>
      </c>
      <c r="C81" s="383" t="s">
        <v>362</v>
      </c>
      <c r="D81" s="383"/>
      <c r="E81" s="383"/>
      <c r="F81" s="383"/>
      <c r="G81" s="383"/>
      <c r="H81" s="383"/>
      <c r="I81" s="383"/>
      <c r="J81" s="271"/>
    </row>
    <row r="82" spans="1:10" x14ac:dyDescent="0.2">
      <c r="A82" s="278"/>
      <c r="B82" s="278"/>
      <c r="C82" s="383"/>
      <c r="D82" s="383"/>
      <c r="E82" s="383"/>
      <c r="F82" s="383"/>
      <c r="G82" s="383"/>
      <c r="H82" s="383"/>
      <c r="I82" s="383"/>
      <c r="J82" s="271"/>
    </row>
    <row r="83" spans="1:10" x14ac:dyDescent="0.2">
      <c r="A83" s="278"/>
      <c r="B83" s="278"/>
      <c r="C83" s="383"/>
      <c r="D83" s="383"/>
      <c r="E83" s="383"/>
      <c r="F83" s="383"/>
      <c r="G83" s="383"/>
      <c r="H83" s="383"/>
      <c r="I83" s="383"/>
      <c r="J83" s="271"/>
    </row>
    <row r="84" spans="1:10" x14ac:dyDescent="0.2">
      <c r="A84" s="278"/>
      <c r="B84" s="278"/>
      <c r="C84" s="278"/>
      <c r="D84" s="278"/>
      <c r="E84" s="278"/>
      <c r="F84" s="278"/>
      <c r="G84" s="278"/>
      <c r="H84" s="278"/>
      <c r="I84" s="278"/>
      <c r="J84" s="278"/>
    </row>
    <row r="85" spans="1:10" ht="13.5" customHeight="1" x14ac:dyDescent="0.2">
      <c r="B85" s="278" t="s">
        <v>361</v>
      </c>
      <c r="C85" s="383" t="s">
        <v>431</v>
      </c>
      <c r="D85" s="383"/>
      <c r="E85" s="383"/>
      <c r="F85" s="383"/>
      <c r="G85" s="383"/>
      <c r="H85" s="383"/>
      <c r="I85" s="383"/>
      <c r="J85" s="271"/>
    </row>
    <row r="86" spans="1:10" x14ac:dyDescent="0.2">
      <c r="A86" s="278"/>
      <c r="B86" s="278"/>
      <c r="C86" s="383"/>
      <c r="D86" s="383"/>
      <c r="E86" s="383"/>
      <c r="F86" s="383"/>
      <c r="G86" s="383"/>
      <c r="H86" s="383"/>
      <c r="I86" s="383"/>
      <c r="J86" s="271"/>
    </row>
    <row r="87" spans="1:10" x14ac:dyDescent="0.2">
      <c r="A87" s="278"/>
      <c r="B87" s="278"/>
      <c r="C87" s="383"/>
      <c r="D87" s="383"/>
      <c r="E87" s="383"/>
      <c r="F87" s="383"/>
      <c r="G87" s="383"/>
      <c r="H87" s="383"/>
      <c r="I87" s="383"/>
      <c r="J87" s="271"/>
    </row>
    <row r="88" spans="1:10" x14ac:dyDescent="0.2">
      <c r="A88" s="254" t="s">
        <v>360</v>
      </c>
      <c r="B88" s="254" t="s">
        <v>360</v>
      </c>
      <c r="C88" s="268"/>
      <c r="D88" s="268"/>
      <c r="E88" s="268"/>
      <c r="F88" s="268"/>
      <c r="G88" s="254" t="s">
        <v>359</v>
      </c>
      <c r="H88" s="268"/>
      <c r="I88" s="268"/>
      <c r="J88" s="268"/>
    </row>
    <row r="89" spans="1:10" x14ac:dyDescent="0.2">
      <c r="A89" s="254" t="s">
        <v>358</v>
      </c>
      <c r="B89" s="254" t="s">
        <v>358</v>
      </c>
      <c r="C89" s="268"/>
      <c r="D89" s="268"/>
      <c r="E89" s="268"/>
      <c r="F89" s="268"/>
      <c r="G89" s="254" t="s">
        <v>357</v>
      </c>
      <c r="H89" s="268"/>
      <c r="I89" s="268"/>
      <c r="J89" s="268"/>
    </row>
    <row r="90" spans="1:10" x14ac:dyDescent="0.2">
      <c r="A90" s="254" t="s">
        <v>356</v>
      </c>
      <c r="B90" s="254" t="s">
        <v>356</v>
      </c>
      <c r="C90" s="268"/>
      <c r="D90" s="268"/>
      <c r="E90" s="268"/>
      <c r="F90" s="268"/>
      <c r="G90" s="254" t="s">
        <v>332</v>
      </c>
      <c r="H90" s="268"/>
      <c r="I90" s="268"/>
      <c r="J90" s="268"/>
    </row>
    <row r="91" spans="1:10" x14ac:dyDescent="0.2">
      <c r="A91" s="254" t="s">
        <v>355</v>
      </c>
      <c r="B91" s="254" t="s">
        <v>355</v>
      </c>
      <c r="E91" s="268"/>
      <c r="F91" s="268"/>
      <c r="G91" s="254" t="s">
        <v>471</v>
      </c>
      <c r="H91" s="268"/>
      <c r="I91" s="268"/>
      <c r="J91" s="268"/>
    </row>
    <row r="92" spans="1:10" x14ac:dyDescent="0.2">
      <c r="A92" s="268"/>
      <c r="B92" s="268"/>
      <c r="C92" s="268"/>
      <c r="D92" s="268"/>
      <c r="E92" s="268"/>
      <c r="F92" s="268"/>
      <c r="G92" s="268"/>
      <c r="H92" s="268"/>
      <c r="I92" s="268"/>
      <c r="J92" s="268"/>
    </row>
    <row r="93" spans="1:10" ht="13.5" customHeight="1" x14ac:dyDescent="0.2">
      <c r="B93" s="278" t="s">
        <v>354</v>
      </c>
      <c r="C93" s="383" t="s">
        <v>353</v>
      </c>
      <c r="D93" s="383"/>
      <c r="E93" s="383"/>
      <c r="F93" s="383"/>
      <c r="G93" s="383"/>
      <c r="H93" s="383"/>
      <c r="I93" s="383"/>
      <c r="J93" s="271"/>
    </row>
    <row r="94" spans="1:10" x14ac:dyDescent="0.2">
      <c r="A94" s="278"/>
      <c r="B94" s="278"/>
      <c r="C94" s="383"/>
      <c r="D94" s="383"/>
      <c r="E94" s="383"/>
      <c r="F94" s="383"/>
      <c r="G94" s="383"/>
      <c r="H94" s="383"/>
      <c r="I94" s="383"/>
      <c r="J94" s="271"/>
    </row>
    <row r="95" spans="1:10" x14ac:dyDescent="0.2">
      <c r="A95" s="278"/>
      <c r="B95" s="278"/>
      <c r="C95" s="383"/>
      <c r="D95" s="383"/>
      <c r="E95" s="383"/>
      <c r="F95" s="383"/>
      <c r="G95" s="383"/>
      <c r="H95" s="383"/>
      <c r="I95" s="383"/>
      <c r="J95" s="271"/>
    </row>
    <row r="96" spans="1:10" x14ac:dyDescent="0.2">
      <c r="A96" s="389"/>
      <c r="B96" s="389"/>
      <c r="C96" s="389"/>
      <c r="D96" s="389"/>
      <c r="E96" s="389"/>
      <c r="F96" s="389"/>
      <c r="G96" s="389"/>
      <c r="H96" s="389"/>
      <c r="I96" s="268"/>
      <c r="J96" s="268"/>
    </row>
    <row r="97" spans="1:10" ht="13.5" customHeight="1" x14ac:dyDescent="0.2">
      <c r="B97" s="278" t="s">
        <v>432</v>
      </c>
      <c r="C97" s="390" t="s">
        <v>433</v>
      </c>
      <c r="D97" s="390"/>
      <c r="E97" s="390"/>
      <c r="F97" s="390"/>
      <c r="G97" s="390"/>
      <c r="H97" s="390"/>
      <c r="I97" s="390"/>
    </row>
    <row r="98" spans="1:10" x14ac:dyDescent="0.2">
      <c r="B98" s="281"/>
      <c r="C98" s="390"/>
      <c r="D98" s="390"/>
      <c r="E98" s="390"/>
      <c r="F98" s="390"/>
      <c r="G98" s="390"/>
      <c r="H98" s="390"/>
      <c r="I98" s="390"/>
    </row>
    <row r="99" spans="1:10" ht="24" customHeight="1" x14ac:dyDescent="0.2">
      <c r="B99" s="281"/>
      <c r="C99" s="390"/>
      <c r="D99" s="390"/>
      <c r="E99" s="390"/>
      <c r="F99" s="390"/>
      <c r="G99" s="390"/>
      <c r="H99" s="390"/>
      <c r="I99" s="390"/>
    </row>
    <row r="100" spans="1:10" x14ac:dyDescent="0.2">
      <c r="A100" s="268"/>
      <c r="B100" s="274"/>
      <c r="C100" s="268"/>
      <c r="D100" s="268"/>
      <c r="E100" s="268"/>
      <c r="F100" s="268"/>
      <c r="G100" s="268"/>
      <c r="H100" s="268"/>
      <c r="I100" s="268"/>
      <c r="J100" s="268"/>
    </row>
    <row r="101" spans="1:10" ht="13.5" customHeight="1" x14ac:dyDescent="0.2">
      <c r="B101" s="278" t="s">
        <v>409</v>
      </c>
      <c r="C101" s="384" t="s">
        <v>434</v>
      </c>
      <c r="D101" s="384"/>
      <c r="E101" s="384"/>
      <c r="F101" s="384"/>
      <c r="G101" s="384"/>
      <c r="H101" s="384"/>
      <c r="I101" s="384"/>
      <c r="J101" s="271"/>
    </row>
    <row r="102" spans="1:10" x14ac:dyDescent="0.2">
      <c r="A102" s="278"/>
      <c r="B102" s="278"/>
      <c r="C102" s="384"/>
      <c r="D102" s="384"/>
      <c r="E102" s="384"/>
      <c r="F102" s="384"/>
      <c r="G102" s="384"/>
      <c r="H102" s="384"/>
      <c r="I102" s="384"/>
      <c r="J102" s="271"/>
    </row>
    <row r="103" spans="1:10" x14ac:dyDescent="0.2">
      <c r="A103" s="254"/>
      <c r="B103" s="254"/>
      <c r="C103" s="254"/>
      <c r="D103" s="254"/>
      <c r="E103" s="254"/>
      <c r="F103" s="254"/>
      <c r="G103" s="254"/>
      <c r="H103" s="254"/>
      <c r="I103" s="254"/>
      <c r="J103" s="254"/>
    </row>
    <row r="104" spans="1:10" ht="13.5" customHeight="1" x14ac:dyDescent="0.2">
      <c r="B104" s="282" t="s">
        <v>411</v>
      </c>
      <c r="C104" s="393" t="s">
        <v>410</v>
      </c>
      <c r="D104" s="393"/>
      <c r="E104" s="393"/>
      <c r="F104" s="393"/>
      <c r="G104" s="393"/>
      <c r="H104" s="393"/>
      <c r="I104" s="393"/>
      <c r="J104" s="283"/>
    </row>
    <row r="105" spans="1:10" x14ac:dyDescent="0.2">
      <c r="A105" s="282"/>
      <c r="B105" s="282"/>
      <c r="C105" s="393"/>
      <c r="D105" s="393"/>
      <c r="E105" s="393"/>
      <c r="F105" s="393"/>
      <c r="G105" s="393"/>
      <c r="H105" s="393"/>
      <c r="I105" s="393"/>
      <c r="J105" s="283"/>
    </row>
    <row r="106" spans="1:10" x14ac:dyDescent="0.2">
      <c r="A106" s="282"/>
      <c r="B106" s="282"/>
      <c r="C106" s="283"/>
      <c r="D106" s="283"/>
      <c r="E106" s="283"/>
      <c r="F106" s="283"/>
      <c r="G106" s="283"/>
      <c r="H106" s="283"/>
      <c r="I106" s="283"/>
      <c r="J106" s="283"/>
    </row>
    <row r="107" spans="1:10" ht="13.5" customHeight="1" x14ac:dyDescent="0.2">
      <c r="A107" s="282"/>
      <c r="B107" s="282" t="s">
        <v>472</v>
      </c>
      <c r="C107" s="393" t="s">
        <v>473</v>
      </c>
      <c r="D107" s="393"/>
      <c r="E107" s="393"/>
      <c r="F107" s="393"/>
      <c r="G107" s="393"/>
      <c r="H107" s="393"/>
      <c r="I107" s="393"/>
      <c r="J107" s="283"/>
    </row>
    <row r="108" spans="1:10" x14ac:dyDescent="0.2">
      <c r="A108" s="282"/>
      <c r="B108" s="282"/>
      <c r="C108" s="393"/>
      <c r="D108" s="393"/>
      <c r="E108" s="393"/>
      <c r="F108" s="393"/>
      <c r="G108" s="393"/>
      <c r="H108" s="393"/>
      <c r="I108" s="393"/>
      <c r="J108" s="283"/>
    </row>
    <row r="109" spans="1:10" ht="32.25" customHeight="1" x14ac:dyDescent="0.2">
      <c r="A109" s="284"/>
      <c r="B109" s="254"/>
      <c r="C109" s="393"/>
      <c r="D109" s="393"/>
      <c r="E109" s="393"/>
      <c r="F109" s="393"/>
      <c r="G109" s="393"/>
      <c r="H109" s="393"/>
      <c r="I109" s="393"/>
      <c r="J109" s="254"/>
    </row>
    <row r="110" spans="1:10" x14ac:dyDescent="0.2">
      <c r="A110" s="284"/>
      <c r="B110" s="254"/>
      <c r="C110" s="285" t="s">
        <v>377</v>
      </c>
      <c r="D110" s="254" t="s">
        <v>474</v>
      </c>
      <c r="E110" s="254"/>
      <c r="F110" s="254"/>
      <c r="G110" s="254" t="s">
        <v>475</v>
      </c>
      <c r="H110" s="254"/>
      <c r="I110" s="254"/>
      <c r="J110" s="254"/>
    </row>
    <row r="111" spans="1:10" x14ac:dyDescent="0.2">
      <c r="A111" s="284"/>
      <c r="B111" s="254"/>
      <c r="C111" s="285" t="s">
        <v>476</v>
      </c>
      <c r="D111" s="254" t="s">
        <v>477</v>
      </c>
      <c r="E111" s="254"/>
      <c r="F111" s="254"/>
      <c r="G111" s="254" t="s">
        <v>478</v>
      </c>
      <c r="H111" s="254"/>
      <c r="I111" s="254"/>
      <c r="J111" s="254"/>
    </row>
    <row r="112" spans="1:10" x14ac:dyDescent="0.2">
      <c r="A112" s="284"/>
      <c r="B112" s="254"/>
      <c r="C112" s="285" t="s">
        <v>479</v>
      </c>
      <c r="D112" s="254" t="s">
        <v>480</v>
      </c>
      <c r="E112" s="254"/>
      <c r="F112" s="254"/>
      <c r="G112" s="254" t="s">
        <v>481</v>
      </c>
      <c r="H112" s="254"/>
      <c r="I112" s="254"/>
      <c r="J112" s="254"/>
    </row>
    <row r="113" spans="1:10" x14ac:dyDescent="0.2">
      <c r="A113" s="284"/>
      <c r="B113" s="254"/>
      <c r="C113" s="285" t="s">
        <v>482</v>
      </c>
      <c r="D113" s="254" t="s">
        <v>483</v>
      </c>
      <c r="E113" s="254"/>
      <c r="F113" s="254"/>
      <c r="G113" s="254" t="s">
        <v>484</v>
      </c>
      <c r="H113" s="254"/>
      <c r="I113" s="254"/>
      <c r="J113" s="254"/>
    </row>
    <row r="114" spans="1:10" x14ac:dyDescent="0.2">
      <c r="A114" s="284"/>
      <c r="B114" s="254"/>
      <c r="C114" s="254"/>
      <c r="D114" s="254"/>
      <c r="E114" s="254"/>
      <c r="F114" s="254"/>
      <c r="G114" s="254"/>
      <c r="H114" s="254"/>
      <c r="I114" s="254"/>
      <c r="J114" s="254"/>
    </row>
    <row r="115" spans="1:10" x14ac:dyDescent="0.2">
      <c r="B115" s="254" t="s">
        <v>485</v>
      </c>
      <c r="C115" s="394" t="s">
        <v>412</v>
      </c>
      <c r="D115" s="394"/>
      <c r="E115" s="394"/>
      <c r="F115" s="394"/>
      <c r="G115" s="394"/>
      <c r="H115" s="394"/>
      <c r="I115" s="394"/>
      <c r="J115" s="254"/>
    </row>
    <row r="116" spans="1:10" x14ac:dyDescent="0.2">
      <c r="A116" s="284"/>
      <c r="B116" s="254"/>
      <c r="C116" s="254"/>
      <c r="D116" s="254"/>
      <c r="E116" s="254"/>
      <c r="F116" s="254"/>
      <c r="G116" s="254"/>
      <c r="H116" s="254"/>
      <c r="I116" s="254"/>
      <c r="J116" s="254"/>
    </row>
    <row r="117" spans="1:10" x14ac:dyDescent="0.2">
      <c r="A117" s="254"/>
      <c r="B117" s="284" t="s">
        <v>486</v>
      </c>
      <c r="C117" s="395" t="s">
        <v>413</v>
      </c>
      <c r="D117" s="395"/>
      <c r="E117" s="395"/>
      <c r="F117" s="395"/>
      <c r="G117" s="395"/>
      <c r="H117" s="395"/>
      <c r="I117" s="395"/>
      <c r="J117" s="254"/>
    </row>
    <row r="118" spans="1:10" x14ac:dyDescent="0.2">
      <c r="A118" s="254"/>
      <c r="B118" s="254"/>
      <c r="C118" s="254"/>
      <c r="D118" s="254"/>
      <c r="E118" s="254"/>
      <c r="F118" s="254"/>
      <c r="G118" s="254"/>
      <c r="H118" s="254"/>
      <c r="I118" s="254"/>
      <c r="J118" s="254"/>
    </row>
    <row r="119" spans="1:10" x14ac:dyDescent="0.2">
      <c r="A119" s="247" t="s">
        <v>461</v>
      </c>
      <c r="B119" s="254"/>
      <c r="C119" s="254"/>
      <c r="D119" s="254"/>
      <c r="E119" s="254"/>
      <c r="F119" s="254"/>
      <c r="G119" s="254"/>
      <c r="H119" s="254"/>
      <c r="I119" s="254"/>
      <c r="J119" s="223"/>
    </row>
    <row r="120" spans="1:10" x14ac:dyDescent="0.2">
      <c r="A120" s="223" t="s">
        <v>146</v>
      </c>
      <c r="B120" s="361" t="s">
        <v>211</v>
      </c>
      <c r="C120" s="361"/>
      <c r="D120" s="361" t="s">
        <v>558</v>
      </c>
      <c r="E120" s="361"/>
      <c r="F120" s="361"/>
      <c r="G120" s="361"/>
      <c r="H120" s="223"/>
      <c r="I120" s="223"/>
      <c r="J120" s="223"/>
    </row>
    <row r="121" spans="1:10" x14ac:dyDescent="0.2">
      <c r="A121" s="223"/>
      <c r="B121" s="392"/>
      <c r="C121" s="392"/>
      <c r="D121" s="392"/>
      <c r="E121" s="392"/>
      <c r="F121" s="392"/>
      <c r="G121" s="392"/>
      <c r="H121" s="223"/>
      <c r="I121" s="223"/>
      <c r="J121" s="223"/>
    </row>
    <row r="122" spans="1:10" x14ac:dyDescent="0.2">
      <c r="B122" s="391" t="s">
        <v>212</v>
      </c>
      <c r="C122" s="391"/>
      <c r="D122" s="391" t="s">
        <v>542</v>
      </c>
      <c r="E122" s="391"/>
      <c r="F122" s="391"/>
      <c r="G122" s="391" t="s">
        <v>150</v>
      </c>
      <c r="H122" s="223"/>
      <c r="J122" s="223"/>
    </row>
    <row r="123" spans="1:10" x14ac:dyDescent="0.2">
      <c r="A123" s="223" t="s">
        <v>147</v>
      </c>
      <c r="B123" s="392"/>
      <c r="C123" s="392"/>
      <c r="D123" s="392"/>
      <c r="E123" s="392"/>
      <c r="F123" s="392"/>
      <c r="G123" s="392"/>
      <c r="H123" s="223"/>
      <c r="I123" s="223"/>
    </row>
    <row r="124" spans="1:10" x14ac:dyDescent="0.2">
      <c r="A124" s="223"/>
      <c r="B124" s="281"/>
      <c r="C124" s="281"/>
      <c r="D124" s="281"/>
      <c r="E124" s="281"/>
      <c r="F124" s="281"/>
      <c r="G124" s="281"/>
      <c r="H124" s="281"/>
      <c r="I124" s="281"/>
      <c r="J124" s="223"/>
    </row>
    <row r="128" spans="1:10" ht="13.5" customHeight="1" x14ac:dyDescent="0.2"/>
  </sheetData>
  <mergeCells count="51">
    <mergeCell ref="C13:H13"/>
    <mergeCell ref="A12:I12"/>
    <mergeCell ref="H4:I4"/>
    <mergeCell ref="A5:D5"/>
    <mergeCell ref="A7:H7"/>
    <mergeCell ref="I7:I11"/>
    <mergeCell ref="A9:H10"/>
    <mergeCell ref="C14:F14"/>
    <mergeCell ref="C15:F15"/>
    <mergeCell ref="C16:F16"/>
    <mergeCell ref="C17:D17"/>
    <mergeCell ref="E17:I17"/>
    <mergeCell ref="C54:I56"/>
    <mergeCell ref="L21:M21"/>
    <mergeCell ref="F24:G24"/>
    <mergeCell ref="F25:G25"/>
    <mergeCell ref="F26:G26"/>
    <mergeCell ref="E27:G27"/>
    <mergeCell ref="C34:H36"/>
    <mergeCell ref="D21:E21"/>
    <mergeCell ref="D40:F40"/>
    <mergeCell ref="C42:D42"/>
    <mergeCell ref="F45:G45"/>
    <mergeCell ref="E46:G46"/>
    <mergeCell ref="C52:I53"/>
    <mergeCell ref="C81:I83"/>
    <mergeCell ref="C57:I57"/>
    <mergeCell ref="C61:H61"/>
    <mergeCell ref="C63:I65"/>
    <mergeCell ref="C66:I66"/>
    <mergeCell ref="C67:I68"/>
    <mergeCell ref="C69:I70"/>
    <mergeCell ref="C71:I72"/>
    <mergeCell ref="C73:I73"/>
    <mergeCell ref="C74:I76"/>
    <mergeCell ref="C77:I79"/>
    <mergeCell ref="A80:H80"/>
    <mergeCell ref="B122:C123"/>
    <mergeCell ref="D122:F123"/>
    <mergeCell ref="G122:G123"/>
    <mergeCell ref="C85:I87"/>
    <mergeCell ref="C93:I95"/>
    <mergeCell ref="A96:H96"/>
    <mergeCell ref="C97:I99"/>
    <mergeCell ref="C101:I102"/>
    <mergeCell ref="C104:I105"/>
    <mergeCell ref="C107:I109"/>
    <mergeCell ref="C115:I115"/>
    <mergeCell ref="C117:I117"/>
    <mergeCell ref="B120:C121"/>
    <mergeCell ref="D120:G121"/>
  </mergeCells>
  <phoneticPr fontId="3"/>
  <dataValidations count="1">
    <dataValidation type="list" allowBlank="1" showInputMessage="1" showErrorMessage="1" sqref="D21:E21" xr:uid="{985DC61E-2AA7-4249-9415-3B4E30F9E3F6}">
      <formula1>"１．個人契約,２．法人契約,３．その他(任意団体等）"</formula1>
    </dataValidation>
  </dataValidations>
  <pageMargins left="0.70866141732283472" right="0.70866141732283472" top="0.74803149606299213" bottom="0.74803149606299213" header="0.31496062992125984" footer="0.31496062992125984"/>
  <pageSetup paperSize="9" scale="92" fitToHeight="2" orientation="portrait" r:id="rId1"/>
  <headerFooter differentFirst="1">
    <firstFooter>&amp;C裏面へ</first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G54"/>
  <sheetViews>
    <sheetView view="pageBreakPreview" zoomScaleNormal="100" zoomScaleSheetLayoutView="100" workbookViewId="0">
      <selection activeCell="A2" sqref="A2"/>
    </sheetView>
  </sheetViews>
  <sheetFormatPr defaultColWidth="12.77734375" defaultRowHeight="13.2" x14ac:dyDescent="0.2"/>
  <cols>
    <col min="1" max="1" width="6.44140625" style="96" customWidth="1"/>
    <col min="2" max="2" width="36.33203125" style="96" customWidth="1"/>
    <col min="3" max="3" width="65.109375" style="128" customWidth="1"/>
    <col min="4" max="4" width="12.77734375" style="96"/>
    <col min="5" max="5" width="3.44140625" style="96" bestFit="1" customWidth="1"/>
    <col min="6" max="7" width="12.77734375" style="96"/>
    <col min="8" max="8" width="2.109375" style="96" bestFit="1" customWidth="1"/>
    <col min="9" max="16384" width="12.77734375" style="96"/>
  </cols>
  <sheetData>
    <row r="1" spans="1:7" ht="21" x14ac:dyDescent="0.25">
      <c r="A1" s="325" t="s">
        <v>488</v>
      </c>
      <c r="B1" s="326"/>
      <c r="C1" s="326"/>
    </row>
    <row r="3" spans="1:7" x14ac:dyDescent="0.2">
      <c r="A3" s="319" t="s">
        <v>302</v>
      </c>
      <c r="B3" s="320"/>
      <c r="C3" s="120"/>
      <c r="D3" s="54"/>
      <c r="E3" s="63"/>
      <c r="G3" s="121"/>
    </row>
    <row r="4" spans="1:7" ht="31.5" customHeight="1" x14ac:dyDescent="0.2">
      <c r="A4" s="103"/>
      <c r="B4" s="120" t="s">
        <v>457</v>
      </c>
      <c r="C4" s="120" t="s">
        <v>459</v>
      </c>
      <c r="D4" s="64"/>
      <c r="E4" s="64"/>
    </row>
    <row r="5" spans="1:7" ht="21.6" x14ac:dyDescent="0.2">
      <c r="A5" s="126" t="s">
        <v>117</v>
      </c>
      <c r="B5" s="120" t="s">
        <v>119</v>
      </c>
      <c r="C5" s="122" t="s">
        <v>280</v>
      </c>
      <c r="D5" s="121"/>
      <c r="E5" s="121"/>
    </row>
    <row r="6" spans="1:7" ht="54" x14ac:dyDescent="0.2">
      <c r="A6" s="126" t="s">
        <v>55</v>
      </c>
      <c r="B6" s="120" t="s">
        <v>128</v>
      </c>
      <c r="C6" s="122" t="s">
        <v>393</v>
      </c>
    </row>
    <row r="7" spans="1:7" ht="43.2" x14ac:dyDescent="0.2">
      <c r="A7" s="126" t="s">
        <v>118</v>
      </c>
      <c r="B7" s="120" t="s">
        <v>98</v>
      </c>
      <c r="C7" s="122" t="s">
        <v>455</v>
      </c>
    </row>
    <row r="8" spans="1:7" ht="21.6" x14ac:dyDescent="0.2">
      <c r="A8" s="126" t="s">
        <v>120</v>
      </c>
      <c r="B8" s="120" t="s">
        <v>392</v>
      </c>
      <c r="C8" s="122" t="s">
        <v>281</v>
      </c>
    </row>
    <row r="9" spans="1:7" ht="75.599999999999994" x14ac:dyDescent="0.2">
      <c r="A9" s="126" t="s">
        <v>122</v>
      </c>
      <c r="B9" s="120" t="s">
        <v>202</v>
      </c>
      <c r="C9" s="120" t="s">
        <v>399</v>
      </c>
    </row>
    <row r="10" spans="1:7" x14ac:dyDescent="0.2">
      <c r="A10" s="126" t="s">
        <v>123</v>
      </c>
      <c r="B10" s="120" t="s">
        <v>192</v>
      </c>
      <c r="C10" s="122" t="s">
        <v>282</v>
      </c>
    </row>
    <row r="11" spans="1:7" x14ac:dyDescent="0.2">
      <c r="A11" s="126" t="s">
        <v>124</v>
      </c>
      <c r="B11" s="120" t="s">
        <v>453</v>
      </c>
      <c r="C11" s="122" t="s">
        <v>464</v>
      </c>
    </row>
    <row r="12" spans="1:7" ht="21.6" x14ac:dyDescent="0.2">
      <c r="A12" s="126" t="s">
        <v>126</v>
      </c>
      <c r="B12" s="120" t="s">
        <v>125</v>
      </c>
      <c r="C12" s="122" t="s">
        <v>394</v>
      </c>
    </row>
    <row r="13" spans="1:7" ht="21.6" x14ac:dyDescent="0.2">
      <c r="A13" s="126" t="s">
        <v>258</v>
      </c>
      <c r="B13" s="123" t="s">
        <v>456</v>
      </c>
      <c r="C13" s="122" t="s">
        <v>454</v>
      </c>
    </row>
    <row r="14" spans="1:7" x14ac:dyDescent="0.2">
      <c r="A14" s="126" t="s">
        <v>127</v>
      </c>
      <c r="B14" s="120" t="s">
        <v>129</v>
      </c>
      <c r="C14" s="122" t="s">
        <v>303</v>
      </c>
    </row>
    <row r="15" spans="1:7" x14ac:dyDescent="0.2">
      <c r="A15" s="126" t="s">
        <v>259</v>
      </c>
      <c r="B15" s="120" t="s">
        <v>193</v>
      </c>
      <c r="C15" s="122" t="s">
        <v>303</v>
      </c>
    </row>
    <row r="16" spans="1:7" ht="32.4" x14ac:dyDescent="0.2">
      <c r="A16" s="126" t="s">
        <v>127</v>
      </c>
      <c r="B16" s="120" t="s">
        <v>283</v>
      </c>
      <c r="C16" s="122" t="s">
        <v>284</v>
      </c>
    </row>
    <row r="17" spans="1:3" x14ac:dyDescent="0.2">
      <c r="A17" s="126" t="s">
        <v>263</v>
      </c>
      <c r="B17" s="120" t="s">
        <v>148</v>
      </c>
      <c r="C17" s="122" t="s">
        <v>395</v>
      </c>
    </row>
    <row r="18" spans="1:3" x14ac:dyDescent="0.2">
      <c r="A18" s="126" t="s">
        <v>56</v>
      </c>
      <c r="B18" s="120" t="s">
        <v>264</v>
      </c>
      <c r="C18" s="122" t="s">
        <v>285</v>
      </c>
    </row>
    <row r="19" spans="1:3" x14ac:dyDescent="0.2">
      <c r="A19" s="126" t="s">
        <v>57</v>
      </c>
      <c r="B19" s="120" t="s">
        <v>266</v>
      </c>
      <c r="C19" s="122" t="s">
        <v>285</v>
      </c>
    </row>
    <row r="20" spans="1:3" x14ac:dyDescent="0.2">
      <c r="A20" s="127"/>
      <c r="B20" s="123"/>
      <c r="C20" s="124"/>
    </row>
    <row r="21" spans="1:3" x14ac:dyDescent="0.2">
      <c r="A21" s="321" t="s">
        <v>269</v>
      </c>
      <c r="B21" s="322"/>
      <c r="C21" s="125"/>
    </row>
    <row r="22" spans="1:3" ht="21.6" x14ac:dyDescent="0.2">
      <c r="A22" s="126" t="s">
        <v>270</v>
      </c>
      <c r="B22" s="120" t="s">
        <v>286</v>
      </c>
      <c r="C22" s="122" t="s">
        <v>287</v>
      </c>
    </row>
    <row r="23" spans="1:3" x14ac:dyDescent="0.2">
      <c r="A23" s="126" t="s">
        <v>347</v>
      </c>
      <c r="B23" s="120" t="s">
        <v>295</v>
      </c>
      <c r="C23" s="122" t="s">
        <v>288</v>
      </c>
    </row>
    <row r="24" spans="1:3" x14ac:dyDescent="0.2">
      <c r="A24" s="126" t="s">
        <v>271</v>
      </c>
      <c r="B24" s="120" t="s">
        <v>296</v>
      </c>
      <c r="C24" s="122" t="s">
        <v>297</v>
      </c>
    </row>
    <row r="25" spans="1:3" x14ac:dyDescent="0.2">
      <c r="A25" s="126" t="s">
        <v>272</v>
      </c>
      <c r="B25" s="120" t="s">
        <v>345</v>
      </c>
      <c r="C25" s="122" t="s">
        <v>346</v>
      </c>
    </row>
    <row r="27" spans="1:3" x14ac:dyDescent="0.2">
      <c r="A27" s="323" t="s">
        <v>289</v>
      </c>
      <c r="B27" s="324"/>
      <c r="C27" s="125"/>
    </row>
    <row r="28" spans="1:3" x14ac:dyDescent="0.2">
      <c r="A28" s="126"/>
      <c r="B28" s="120" t="s">
        <v>290</v>
      </c>
      <c r="C28" s="122" t="s">
        <v>463</v>
      </c>
    </row>
    <row r="29" spans="1:3" ht="54" x14ac:dyDescent="0.2">
      <c r="A29" s="126"/>
      <c r="B29" s="120" t="s">
        <v>291</v>
      </c>
      <c r="C29" s="122" t="s">
        <v>292</v>
      </c>
    </row>
    <row r="30" spans="1:3" ht="21.6" x14ac:dyDescent="0.2">
      <c r="A30" s="126"/>
      <c r="B30" s="120" t="s">
        <v>306</v>
      </c>
      <c r="C30" s="122" t="s">
        <v>396</v>
      </c>
    </row>
    <row r="31" spans="1:3" x14ac:dyDescent="0.2">
      <c r="A31" s="126"/>
      <c r="B31" s="221" t="s">
        <v>307</v>
      </c>
      <c r="C31" s="122" t="s">
        <v>293</v>
      </c>
    </row>
    <row r="32" spans="1:3" ht="21.6" x14ac:dyDescent="0.2">
      <c r="A32" s="126"/>
      <c r="B32" s="120" t="s">
        <v>294</v>
      </c>
      <c r="C32" s="122" t="s">
        <v>397</v>
      </c>
    </row>
    <row r="37" spans="3:3" x14ac:dyDescent="0.2">
      <c r="C37" s="96"/>
    </row>
    <row r="38" spans="3:3" x14ac:dyDescent="0.2">
      <c r="C38" s="96"/>
    </row>
    <row r="39" spans="3:3" x14ac:dyDescent="0.2">
      <c r="C39" s="96"/>
    </row>
    <row r="40" spans="3:3" x14ac:dyDescent="0.2">
      <c r="C40" s="96"/>
    </row>
    <row r="41" spans="3:3" x14ac:dyDescent="0.2">
      <c r="C41" s="96"/>
    </row>
    <row r="42" spans="3:3" x14ac:dyDescent="0.2">
      <c r="C42" s="96"/>
    </row>
    <row r="43" spans="3:3" x14ac:dyDescent="0.2">
      <c r="C43" s="96"/>
    </row>
    <row r="44" spans="3:3" x14ac:dyDescent="0.2">
      <c r="C44" s="96"/>
    </row>
    <row r="45" spans="3:3" x14ac:dyDescent="0.2">
      <c r="C45" s="96"/>
    </row>
    <row r="46" spans="3:3" x14ac:dyDescent="0.2">
      <c r="C46" s="96"/>
    </row>
    <row r="47" spans="3:3" x14ac:dyDescent="0.2">
      <c r="C47" s="96"/>
    </row>
    <row r="48" spans="3:3" x14ac:dyDescent="0.2">
      <c r="C48" s="96"/>
    </row>
    <row r="49" spans="3:3" x14ac:dyDescent="0.2">
      <c r="C49" s="96"/>
    </row>
    <row r="50" spans="3:3" x14ac:dyDescent="0.2">
      <c r="C50" s="96"/>
    </row>
    <row r="51" spans="3:3" x14ac:dyDescent="0.2">
      <c r="C51" s="96"/>
    </row>
    <row r="52" spans="3:3" x14ac:dyDescent="0.2">
      <c r="C52" s="96"/>
    </row>
    <row r="53" spans="3:3" x14ac:dyDescent="0.2">
      <c r="C53" s="96"/>
    </row>
    <row r="54" spans="3:3" x14ac:dyDescent="0.2">
      <c r="C54" s="96"/>
    </row>
  </sheetData>
  <mergeCells count="4">
    <mergeCell ref="A3:B3"/>
    <mergeCell ref="A21:B21"/>
    <mergeCell ref="A27:B27"/>
    <mergeCell ref="A1:C1"/>
  </mergeCells>
  <phoneticPr fontId="3"/>
  <hyperlinks>
    <hyperlink ref="A22" location="'口座出納帳（様式35）'!A1" display="様式35" xr:uid="{00000000-0004-0000-0100-000000000000}"/>
    <hyperlink ref="A24" location="'科目内訳表（様式36）'!A1" display="様式36" xr:uid="{00000000-0004-0000-0100-000001000000}"/>
    <hyperlink ref="A25" location="'科目内訳表（様式36）'!A1" display="様式36" xr:uid="{00000000-0004-0000-0100-000002000000}"/>
  </hyperlinks>
  <pageMargins left="0.11811023622047245" right="0.11811023622047245" top="0.19685039370078741" bottom="0.15748031496062992" header="0.31496062992125984" footer="0.31496062992125984"/>
  <pageSetup paperSize="9" scale="96"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J32"/>
  <sheetViews>
    <sheetView showGridLines="0" view="pageBreakPreview" zoomScale="90" zoomScaleNormal="100" zoomScaleSheetLayoutView="90" workbookViewId="0"/>
  </sheetViews>
  <sheetFormatPr defaultColWidth="8.77734375" defaultRowHeight="13.2" x14ac:dyDescent="0.2"/>
  <cols>
    <col min="1" max="1" width="1.77734375" style="1" customWidth="1"/>
    <col min="2" max="3" width="10.6640625" style="1" customWidth="1"/>
    <col min="4" max="5" width="5.6640625" style="1" customWidth="1"/>
    <col min="6" max="6" width="38" style="1" customWidth="1"/>
    <col min="7" max="9" width="12.109375" style="1" customWidth="1"/>
    <col min="10" max="10" width="2" style="1" customWidth="1"/>
    <col min="11" max="15" width="3.6640625" style="1" customWidth="1"/>
    <col min="16" max="16384" width="8.77734375" style="1"/>
  </cols>
  <sheetData>
    <row r="1" spans="1:10" ht="15" customHeight="1" x14ac:dyDescent="0.2">
      <c r="A1" s="141"/>
      <c r="I1" s="2" t="s">
        <v>149</v>
      </c>
    </row>
    <row r="2" spans="1:10" ht="15" customHeight="1" x14ac:dyDescent="0.2">
      <c r="I2" s="292">
        <v>45757</v>
      </c>
      <c r="J2" s="1">
        <v>10</v>
      </c>
    </row>
    <row r="3" spans="1:10" ht="15" customHeight="1" x14ac:dyDescent="0.2">
      <c r="I3" s="2" t="s">
        <v>516</v>
      </c>
    </row>
    <row r="4" spans="1:10" ht="15" customHeight="1" x14ac:dyDescent="0.2">
      <c r="G4" s="95"/>
      <c r="H4" s="3"/>
      <c r="I4" s="2"/>
    </row>
    <row r="5" spans="1:10" ht="15" customHeight="1" x14ac:dyDescent="0.2"/>
    <row r="6" spans="1:10" ht="29.25" customHeight="1" x14ac:dyDescent="0.2">
      <c r="D6" s="329" t="s">
        <v>156</v>
      </c>
      <c r="E6" s="329"/>
      <c r="F6" s="329"/>
      <c r="G6" s="329"/>
      <c r="H6" s="4"/>
      <c r="I6" s="5"/>
    </row>
    <row r="7" spans="1:10" ht="15" customHeight="1" thickBot="1" x14ac:dyDescent="0.25">
      <c r="D7" s="4"/>
      <c r="E7" s="4"/>
      <c r="F7" s="4"/>
      <c r="G7" s="4"/>
      <c r="H7" s="4"/>
      <c r="I7" s="5"/>
    </row>
    <row r="8" spans="1:10" ht="31.5" customHeight="1" thickBot="1" x14ac:dyDescent="0.25">
      <c r="B8" s="332" t="s">
        <v>151</v>
      </c>
      <c r="C8" s="332"/>
      <c r="D8" s="333"/>
      <c r="E8" s="155" t="s">
        <v>152</v>
      </c>
      <c r="F8" s="156">
        <f>SUM(I20)</f>
        <v>450000</v>
      </c>
      <c r="G8" s="6"/>
      <c r="H8" s="60"/>
      <c r="I8" s="129"/>
    </row>
    <row r="9" spans="1:10" ht="31.5" customHeight="1" thickTop="1" thickBot="1" x14ac:dyDescent="0.25">
      <c r="B9" s="332" t="s">
        <v>333</v>
      </c>
      <c r="C9" s="332"/>
      <c r="D9" s="334"/>
      <c r="E9" s="153" t="s">
        <v>152</v>
      </c>
      <c r="F9" s="154">
        <f>SUM(G20)</f>
        <v>450000</v>
      </c>
      <c r="G9" s="6"/>
      <c r="H9" s="60"/>
      <c r="I9" s="129"/>
    </row>
    <row r="10" spans="1:10" ht="25.5" customHeight="1" thickTop="1" thickBot="1" x14ac:dyDescent="0.25">
      <c r="D10" s="135"/>
      <c r="E10" s="135" t="s">
        <v>489</v>
      </c>
      <c r="F10" s="135"/>
    </row>
    <row r="11" spans="1:10" s="142" customFormat="1" ht="51" customHeight="1" thickTop="1" x14ac:dyDescent="0.2">
      <c r="B11" s="143" t="s">
        <v>153</v>
      </c>
      <c r="C11" s="144" t="s">
        <v>154</v>
      </c>
      <c r="D11" s="335" t="s">
        <v>405</v>
      </c>
      <c r="E11" s="336"/>
      <c r="F11" s="336"/>
      <c r="G11" s="145" t="s">
        <v>440</v>
      </c>
      <c r="H11" s="146" t="s">
        <v>419</v>
      </c>
      <c r="I11" s="147" t="s">
        <v>441</v>
      </c>
    </row>
    <row r="12" spans="1:10" ht="30" customHeight="1" x14ac:dyDescent="0.2">
      <c r="B12" s="157">
        <v>45837</v>
      </c>
      <c r="C12" s="158">
        <v>45837</v>
      </c>
      <c r="D12" s="327" t="s">
        <v>517</v>
      </c>
      <c r="E12" s="328"/>
      <c r="F12" s="328"/>
      <c r="G12" s="148">
        <v>450000</v>
      </c>
      <c r="H12" s="149">
        <v>0</v>
      </c>
      <c r="I12" s="150">
        <f t="shared" ref="I12:I20" si="0">SUM(G12:H12)</f>
        <v>450000</v>
      </c>
    </row>
    <row r="13" spans="1:10" ht="30" hidden="1" customHeight="1" x14ac:dyDescent="0.2">
      <c r="B13" s="159"/>
      <c r="C13" s="158"/>
      <c r="D13" s="327"/>
      <c r="E13" s="328"/>
      <c r="F13" s="328"/>
      <c r="G13" s="148"/>
      <c r="H13" s="149"/>
      <c r="I13" s="150">
        <f t="shared" si="0"/>
        <v>0</v>
      </c>
    </row>
    <row r="14" spans="1:10" ht="30" hidden="1" customHeight="1" x14ac:dyDescent="0.2">
      <c r="B14" s="159"/>
      <c r="C14" s="158"/>
      <c r="D14" s="330"/>
      <c r="E14" s="331"/>
      <c r="F14" s="331"/>
      <c r="G14" s="148"/>
      <c r="H14" s="149"/>
      <c r="I14" s="150">
        <f t="shared" si="0"/>
        <v>0</v>
      </c>
    </row>
    <row r="15" spans="1:10" ht="30" hidden="1" customHeight="1" x14ac:dyDescent="0.2">
      <c r="B15" s="159"/>
      <c r="C15" s="158"/>
      <c r="D15" s="330"/>
      <c r="E15" s="331"/>
      <c r="F15" s="331"/>
      <c r="G15" s="148"/>
      <c r="H15" s="149"/>
      <c r="I15" s="150">
        <f t="shared" si="0"/>
        <v>0</v>
      </c>
    </row>
    <row r="16" spans="1:10" ht="30" hidden="1" customHeight="1" x14ac:dyDescent="0.2">
      <c r="B16" s="159"/>
      <c r="C16" s="158"/>
      <c r="D16" s="330"/>
      <c r="E16" s="331"/>
      <c r="F16" s="331"/>
      <c r="G16" s="148"/>
      <c r="H16" s="149"/>
      <c r="I16" s="150">
        <f t="shared" si="0"/>
        <v>0</v>
      </c>
    </row>
    <row r="17" spans="2:9" ht="30" hidden="1" customHeight="1" x14ac:dyDescent="0.2">
      <c r="B17" s="159"/>
      <c r="C17" s="158"/>
      <c r="D17" s="330"/>
      <c r="E17" s="331"/>
      <c r="F17" s="331"/>
      <c r="G17" s="148"/>
      <c r="H17" s="149"/>
      <c r="I17" s="150">
        <f t="shared" si="0"/>
        <v>0</v>
      </c>
    </row>
    <row r="18" spans="2:9" ht="30" hidden="1" customHeight="1" x14ac:dyDescent="0.2">
      <c r="B18" s="159"/>
      <c r="C18" s="158"/>
      <c r="D18" s="330"/>
      <c r="E18" s="331"/>
      <c r="F18" s="331"/>
      <c r="G18" s="148"/>
      <c r="H18" s="149"/>
      <c r="I18" s="150">
        <f t="shared" si="0"/>
        <v>0</v>
      </c>
    </row>
    <row r="19" spans="2:9" ht="30" hidden="1" customHeight="1" x14ac:dyDescent="0.2">
      <c r="B19" s="159"/>
      <c r="C19" s="158"/>
      <c r="D19" s="330"/>
      <c r="E19" s="331"/>
      <c r="F19" s="331"/>
      <c r="G19" s="148"/>
      <c r="H19" s="149"/>
      <c r="I19" s="150">
        <f t="shared" si="0"/>
        <v>0</v>
      </c>
    </row>
    <row r="20" spans="2:9" ht="30" customHeight="1" thickBot="1" x14ac:dyDescent="0.25">
      <c r="B20" s="136"/>
      <c r="C20" s="160" t="s">
        <v>155</v>
      </c>
      <c r="D20" s="337"/>
      <c r="E20" s="338"/>
      <c r="F20" s="338"/>
      <c r="G20" s="151">
        <f>SUM(G12:G19)</f>
        <v>450000</v>
      </c>
      <c r="H20" s="152">
        <f>SUM(H12:H19)</f>
        <v>0</v>
      </c>
      <c r="I20" s="150">
        <f t="shared" si="0"/>
        <v>450000</v>
      </c>
    </row>
    <row r="21" spans="2:9" ht="15" customHeight="1" thickTop="1" x14ac:dyDescent="0.2"/>
    <row r="22" spans="2:9" ht="15" customHeight="1" x14ac:dyDescent="0.2"/>
    <row r="23" spans="2:9" ht="15" customHeight="1" x14ac:dyDescent="0.2"/>
    <row r="24" spans="2:9" ht="15" customHeight="1" x14ac:dyDescent="0.2"/>
    <row r="25" spans="2:9" ht="15" customHeight="1" x14ac:dyDescent="0.2"/>
    <row r="26" spans="2:9" ht="15" customHeight="1" x14ac:dyDescent="0.2"/>
    <row r="27" spans="2:9" ht="15" customHeight="1" x14ac:dyDescent="0.2"/>
    <row r="28" spans="2:9" ht="15" customHeight="1" x14ac:dyDescent="0.2"/>
    <row r="29" spans="2:9" ht="15" customHeight="1" x14ac:dyDescent="0.2"/>
    <row r="30" spans="2:9" ht="15" customHeight="1" x14ac:dyDescent="0.2"/>
    <row r="31" spans="2:9" ht="15" customHeight="1" x14ac:dyDescent="0.2"/>
    <row r="32" spans="2:9" ht="15" customHeight="1" x14ac:dyDescent="0.2"/>
  </sheetData>
  <mergeCells count="13">
    <mergeCell ref="D16:F16"/>
    <mergeCell ref="D20:F20"/>
    <mergeCell ref="D19:F19"/>
    <mergeCell ref="D14:F14"/>
    <mergeCell ref="D18:F18"/>
    <mergeCell ref="D17:F17"/>
    <mergeCell ref="D12:F12"/>
    <mergeCell ref="D6:G6"/>
    <mergeCell ref="D15:F15"/>
    <mergeCell ref="B8:D8"/>
    <mergeCell ref="B9:D9"/>
    <mergeCell ref="D11:F11"/>
    <mergeCell ref="D13:F13"/>
  </mergeCells>
  <phoneticPr fontId="3"/>
  <pageMargins left="0" right="0" top="0.59055118110236227" bottom="0.62992125984251968" header="0.51181102362204722" footer="0.51181102362204722"/>
  <pageSetup paperSize="9" scale="97"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G39"/>
  <sheetViews>
    <sheetView view="pageBreakPreview" zoomScaleNormal="100" zoomScaleSheetLayoutView="100" workbookViewId="0"/>
  </sheetViews>
  <sheetFormatPr defaultColWidth="9" defaultRowHeight="13.2" x14ac:dyDescent="0.2"/>
  <cols>
    <col min="1" max="1" width="3.77734375" style="7" customWidth="1"/>
    <col min="2" max="2" width="18.6640625" style="7" customWidth="1"/>
    <col min="3" max="6" width="15.6640625" style="7" customWidth="1"/>
    <col min="7" max="16384" width="9" style="7"/>
  </cols>
  <sheetData>
    <row r="1" spans="1:7" ht="21" x14ac:dyDescent="0.2">
      <c r="A1" s="138"/>
      <c r="B1" s="8"/>
      <c r="C1" s="8"/>
      <c r="D1" s="8"/>
      <c r="E1" s="8"/>
      <c r="F1" s="9" t="s">
        <v>449</v>
      </c>
      <c r="G1" s="8"/>
    </row>
    <row r="2" spans="1:7" ht="14.4" x14ac:dyDescent="0.2">
      <c r="A2" s="340" t="s">
        <v>452</v>
      </c>
      <c r="B2" s="340"/>
      <c r="C2" s="340"/>
      <c r="D2" s="340"/>
      <c r="E2" s="340"/>
      <c r="F2" s="340"/>
      <c r="G2" s="8"/>
    </row>
    <row r="3" spans="1:7" ht="14.4" x14ac:dyDescent="0.2">
      <c r="A3" s="8"/>
      <c r="B3" s="25"/>
      <c r="C3" s="25"/>
      <c r="D3" s="25"/>
      <c r="E3" s="25"/>
      <c r="F3" s="8"/>
      <c r="G3" s="8"/>
    </row>
    <row r="4" spans="1:7" ht="14.4" x14ac:dyDescent="0.2">
      <c r="A4" s="8"/>
      <c r="B4" s="339" t="s">
        <v>509</v>
      </c>
      <c r="C4" s="339"/>
      <c r="D4" s="339"/>
      <c r="E4" s="339"/>
      <c r="F4" s="8"/>
      <c r="G4" s="8"/>
    </row>
    <row r="5" spans="1:7" x14ac:dyDescent="0.2">
      <c r="A5" s="8"/>
      <c r="B5" s="8"/>
      <c r="C5" s="8"/>
      <c r="D5" s="8"/>
      <c r="E5" s="8"/>
      <c r="F5" s="9" t="s">
        <v>184</v>
      </c>
      <c r="G5" s="8"/>
    </row>
    <row r="6" spans="1:7" ht="20.25" customHeight="1" x14ac:dyDescent="0.2">
      <c r="A6" s="26"/>
      <c r="B6" s="27" t="s">
        <v>0</v>
      </c>
      <c r="C6" s="27" t="s">
        <v>1</v>
      </c>
      <c r="D6" s="27" t="s">
        <v>2</v>
      </c>
      <c r="E6" s="27" t="s">
        <v>3</v>
      </c>
      <c r="F6" s="27" t="s">
        <v>5</v>
      </c>
      <c r="G6" s="8"/>
    </row>
    <row r="7" spans="1:7" ht="20.25" customHeight="1" x14ac:dyDescent="0.2">
      <c r="A7" s="28"/>
      <c r="B7" s="29" t="s">
        <v>74</v>
      </c>
      <c r="C7" s="30"/>
      <c r="D7" s="30"/>
      <c r="E7" s="30"/>
      <c r="F7" s="31"/>
      <c r="G7" s="8"/>
    </row>
    <row r="8" spans="1:7" ht="20.25" customHeight="1" x14ac:dyDescent="0.2">
      <c r="A8" s="20">
        <v>1</v>
      </c>
      <c r="B8" s="32" t="s">
        <v>76</v>
      </c>
      <c r="C8" s="24">
        <v>0</v>
      </c>
      <c r="D8" s="24">
        <v>0</v>
      </c>
      <c r="E8" s="24">
        <v>0</v>
      </c>
      <c r="F8" s="16"/>
      <c r="G8" s="8"/>
    </row>
    <row r="9" spans="1:7" ht="20.25" customHeight="1" x14ac:dyDescent="0.2">
      <c r="A9" s="20">
        <v>2</v>
      </c>
      <c r="B9" s="32" t="s">
        <v>78</v>
      </c>
      <c r="C9" s="24">
        <v>0</v>
      </c>
      <c r="D9" s="24">
        <v>0</v>
      </c>
      <c r="E9" s="24">
        <v>0</v>
      </c>
      <c r="F9" s="16"/>
      <c r="G9" s="8"/>
    </row>
    <row r="10" spans="1:7" ht="20.25" customHeight="1" x14ac:dyDescent="0.2">
      <c r="A10" s="20">
        <v>3</v>
      </c>
      <c r="B10" s="32" t="s">
        <v>77</v>
      </c>
      <c r="C10" s="24">
        <v>0</v>
      </c>
      <c r="D10" s="24">
        <v>0</v>
      </c>
      <c r="E10" s="24">
        <v>0</v>
      </c>
      <c r="F10" s="16"/>
      <c r="G10" s="8"/>
    </row>
    <row r="11" spans="1:7" ht="20.25" customHeight="1" x14ac:dyDescent="0.2">
      <c r="A11" s="20">
        <v>4</v>
      </c>
      <c r="B11" s="32" t="s">
        <v>79</v>
      </c>
      <c r="C11" s="24">
        <v>0</v>
      </c>
      <c r="D11" s="24">
        <v>0</v>
      </c>
      <c r="E11" s="24">
        <v>0</v>
      </c>
      <c r="F11" s="16"/>
      <c r="G11" s="8"/>
    </row>
    <row r="12" spans="1:7" ht="20.25" customHeight="1" x14ac:dyDescent="0.2">
      <c r="A12" s="20">
        <v>5</v>
      </c>
      <c r="B12" s="32" t="s">
        <v>80</v>
      </c>
      <c r="C12" s="24">
        <v>0</v>
      </c>
      <c r="D12" s="24">
        <v>0</v>
      </c>
      <c r="E12" s="24">
        <v>0</v>
      </c>
      <c r="F12" s="16"/>
      <c r="G12" s="8"/>
    </row>
    <row r="13" spans="1:7" ht="20.25" customHeight="1" x14ac:dyDescent="0.2">
      <c r="A13" s="20">
        <v>6</v>
      </c>
      <c r="B13" s="32" t="s">
        <v>81</v>
      </c>
      <c r="C13" s="24">
        <v>0</v>
      </c>
      <c r="D13" s="24">
        <v>0</v>
      </c>
      <c r="E13" s="24">
        <v>0</v>
      </c>
      <c r="F13" s="16"/>
      <c r="G13" s="8"/>
    </row>
    <row r="14" spans="1:7" ht="20.25" customHeight="1" x14ac:dyDescent="0.2">
      <c r="A14" s="20">
        <v>7</v>
      </c>
      <c r="B14" s="32" t="s">
        <v>96</v>
      </c>
      <c r="C14" s="24">
        <v>450000</v>
      </c>
      <c r="D14" s="24">
        <v>0</v>
      </c>
      <c r="E14" s="24">
        <v>0</v>
      </c>
      <c r="F14" s="16" t="s">
        <v>518</v>
      </c>
      <c r="G14" s="8"/>
    </row>
    <row r="15" spans="1:7" ht="20.25" customHeight="1" x14ac:dyDescent="0.2">
      <c r="A15" s="55">
        <v>8</v>
      </c>
      <c r="B15" s="56" t="s">
        <v>82</v>
      </c>
      <c r="C15" s="57">
        <v>0</v>
      </c>
      <c r="D15" s="58">
        <v>0</v>
      </c>
      <c r="E15" s="58">
        <v>0</v>
      </c>
      <c r="F15" s="59"/>
      <c r="G15" s="8"/>
    </row>
    <row r="16" spans="1:7" ht="20.25" customHeight="1" x14ac:dyDescent="0.2">
      <c r="A16" s="33"/>
      <c r="B16" s="34" t="s">
        <v>97</v>
      </c>
      <c r="C16" s="35">
        <f>SUM(C8:C15)</f>
        <v>450000</v>
      </c>
      <c r="D16" s="35">
        <f>SUM(D8:D15)</f>
        <v>0</v>
      </c>
      <c r="E16" s="35">
        <f>SUM(E8:E15)</f>
        <v>0</v>
      </c>
      <c r="F16" s="13"/>
      <c r="G16" s="8"/>
    </row>
    <row r="17" spans="1:7" ht="20.25" customHeight="1" x14ac:dyDescent="0.2">
      <c r="A17" s="10"/>
      <c r="B17" s="29" t="s">
        <v>75</v>
      </c>
      <c r="C17" s="23"/>
      <c r="D17" s="23"/>
      <c r="E17" s="23"/>
      <c r="F17" s="31"/>
      <c r="G17" s="8"/>
    </row>
    <row r="18" spans="1:7" ht="20.25" customHeight="1" x14ac:dyDescent="0.2">
      <c r="A18" s="20">
        <v>1</v>
      </c>
      <c r="B18" s="32" t="s">
        <v>6</v>
      </c>
      <c r="C18" s="24">
        <f>'収益・費用明細書(様式3)'!G22</f>
        <v>55740</v>
      </c>
      <c r="D18" s="24">
        <v>0</v>
      </c>
      <c r="E18" s="24">
        <v>0</v>
      </c>
      <c r="F18" s="16" t="s">
        <v>494</v>
      </c>
      <c r="G18" s="8"/>
    </row>
    <row r="19" spans="1:7" ht="20.25" customHeight="1" x14ac:dyDescent="0.2">
      <c r="A19" s="20">
        <v>2</v>
      </c>
      <c r="B19" s="32" t="s">
        <v>171</v>
      </c>
      <c r="C19" s="24">
        <v>0</v>
      </c>
      <c r="D19" s="24">
        <v>0</v>
      </c>
      <c r="E19" s="24">
        <v>0</v>
      </c>
      <c r="F19" s="16"/>
      <c r="G19" s="8"/>
    </row>
    <row r="20" spans="1:7" ht="20.25" customHeight="1" x14ac:dyDescent="0.2">
      <c r="A20" s="20">
        <v>3</v>
      </c>
      <c r="B20" s="32" t="s">
        <v>7</v>
      </c>
      <c r="C20" s="24">
        <v>0</v>
      </c>
      <c r="D20" s="24">
        <v>0</v>
      </c>
      <c r="E20" s="24">
        <v>0</v>
      </c>
      <c r="F20" s="16"/>
      <c r="G20" s="8"/>
    </row>
    <row r="21" spans="1:7" ht="20.25" customHeight="1" x14ac:dyDescent="0.2">
      <c r="A21" s="20">
        <v>4</v>
      </c>
      <c r="B21" s="32" t="s">
        <v>8</v>
      </c>
      <c r="C21" s="24">
        <f>'収益・費用明細書(様式3)'!G25</f>
        <v>366287</v>
      </c>
      <c r="D21" s="24">
        <v>0</v>
      </c>
      <c r="E21" s="24">
        <v>0</v>
      </c>
      <c r="F21" s="16" t="s">
        <v>531</v>
      </c>
      <c r="G21" s="8"/>
    </row>
    <row r="22" spans="1:7" ht="20.25" customHeight="1" x14ac:dyDescent="0.2">
      <c r="A22" s="20">
        <v>5</v>
      </c>
      <c r="B22" s="32" t="s">
        <v>9</v>
      </c>
      <c r="C22" s="24">
        <f>'収益・費用明細書(様式3)'!G27</f>
        <v>8420</v>
      </c>
      <c r="D22" s="24">
        <v>0</v>
      </c>
      <c r="E22" s="24">
        <v>0</v>
      </c>
      <c r="F22" s="16" t="s">
        <v>532</v>
      </c>
      <c r="G22" s="8"/>
    </row>
    <row r="23" spans="1:7" ht="20.25" customHeight="1" x14ac:dyDescent="0.2">
      <c r="A23" s="55">
        <v>6</v>
      </c>
      <c r="B23" s="32" t="s">
        <v>10</v>
      </c>
      <c r="C23" s="24">
        <v>0</v>
      </c>
      <c r="D23" s="24">
        <v>0</v>
      </c>
      <c r="E23" s="24">
        <v>0</v>
      </c>
      <c r="F23" s="16"/>
      <c r="G23" s="8"/>
    </row>
    <row r="24" spans="1:7" ht="20.25" customHeight="1" x14ac:dyDescent="0.2">
      <c r="A24" s="55">
        <v>7</v>
      </c>
      <c r="B24" s="32" t="s">
        <v>11</v>
      </c>
      <c r="C24" s="24">
        <v>0</v>
      </c>
      <c r="D24" s="24">
        <v>0</v>
      </c>
      <c r="E24" s="24">
        <v>0</v>
      </c>
      <c r="F24" s="16"/>
      <c r="G24" s="8"/>
    </row>
    <row r="25" spans="1:7" ht="20.25" customHeight="1" x14ac:dyDescent="0.2">
      <c r="A25" s="55">
        <v>8</v>
      </c>
      <c r="B25" s="56" t="s">
        <v>12</v>
      </c>
      <c r="C25" s="24">
        <v>0</v>
      </c>
      <c r="D25" s="24">
        <v>0</v>
      </c>
      <c r="E25" s="24">
        <v>0</v>
      </c>
      <c r="F25" s="16"/>
      <c r="G25" s="8"/>
    </row>
    <row r="26" spans="1:7" ht="20.25" customHeight="1" x14ac:dyDescent="0.2">
      <c r="A26" s="55">
        <v>9</v>
      </c>
      <c r="B26" s="32" t="s">
        <v>13</v>
      </c>
      <c r="C26" s="24">
        <v>0</v>
      </c>
      <c r="D26" s="24">
        <v>0</v>
      </c>
      <c r="E26" s="24">
        <v>0</v>
      </c>
      <c r="F26" s="16"/>
      <c r="G26" s="8"/>
    </row>
    <row r="27" spans="1:7" ht="20.25" customHeight="1" x14ac:dyDescent="0.2">
      <c r="A27" s="55">
        <v>10</v>
      </c>
      <c r="B27" s="32" t="s">
        <v>14</v>
      </c>
      <c r="C27" s="24">
        <v>0</v>
      </c>
      <c r="D27" s="24">
        <v>0</v>
      </c>
      <c r="E27" s="24">
        <v>0</v>
      </c>
      <c r="F27" s="16"/>
      <c r="G27" s="8"/>
    </row>
    <row r="28" spans="1:7" ht="20.25" customHeight="1" x14ac:dyDescent="0.2">
      <c r="A28" s="55">
        <v>11</v>
      </c>
      <c r="B28" s="32" t="s">
        <v>15</v>
      </c>
      <c r="C28" s="24">
        <v>0</v>
      </c>
      <c r="D28" s="24">
        <v>0</v>
      </c>
      <c r="E28" s="24">
        <v>0</v>
      </c>
      <c r="F28" s="16"/>
      <c r="G28" s="8"/>
    </row>
    <row r="29" spans="1:7" ht="20.25" customHeight="1" x14ac:dyDescent="0.2">
      <c r="A29" s="55">
        <v>12</v>
      </c>
      <c r="B29" s="32" t="s">
        <v>16</v>
      </c>
      <c r="C29" s="24">
        <v>0</v>
      </c>
      <c r="D29" s="24">
        <v>0</v>
      </c>
      <c r="E29" s="24">
        <v>0</v>
      </c>
      <c r="F29" s="16"/>
      <c r="G29" s="8"/>
    </row>
    <row r="30" spans="1:7" ht="20.25" customHeight="1" x14ac:dyDescent="0.2">
      <c r="A30" s="55">
        <v>13</v>
      </c>
      <c r="B30" s="32" t="s">
        <v>17</v>
      </c>
      <c r="C30" s="24">
        <f>'収益・費用明細書(様式3)'!G29</f>
        <v>880</v>
      </c>
      <c r="D30" s="24">
        <v>0</v>
      </c>
      <c r="E30" s="24">
        <v>0</v>
      </c>
      <c r="F30" s="16" t="s">
        <v>529</v>
      </c>
      <c r="G30" s="8"/>
    </row>
    <row r="31" spans="1:7" ht="20.25" customHeight="1" x14ac:dyDescent="0.2">
      <c r="A31" s="55">
        <v>14</v>
      </c>
      <c r="B31" s="32" t="s">
        <v>18</v>
      </c>
      <c r="C31" s="24">
        <f>'収益・費用明細書(様式3)'!G31</f>
        <v>18673</v>
      </c>
      <c r="D31" s="24">
        <v>0</v>
      </c>
      <c r="E31" s="24">
        <v>0</v>
      </c>
      <c r="F31" s="294">
        <v>1E-4</v>
      </c>
      <c r="G31" s="8"/>
    </row>
    <row r="32" spans="1:7" ht="20.25" customHeight="1" x14ac:dyDescent="0.2">
      <c r="A32" s="55"/>
      <c r="B32" s="32" t="s">
        <v>19</v>
      </c>
      <c r="C32" s="24">
        <f>SUM(C18:C31)</f>
        <v>450000</v>
      </c>
      <c r="D32" s="24">
        <f>SUM(D18:D31)</f>
        <v>0</v>
      </c>
      <c r="E32" s="24">
        <f>SUM(E18:E31)</f>
        <v>0</v>
      </c>
      <c r="F32" s="16"/>
      <c r="G32" s="8"/>
    </row>
    <row r="33" spans="1:7" ht="20.25" customHeight="1" x14ac:dyDescent="0.2">
      <c r="A33" s="15"/>
      <c r="B33" s="32" t="s">
        <v>20</v>
      </c>
      <c r="C33" s="24">
        <f>C16-C32</f>
        <v>0</v>
      </c>
      <c r="D33" s="24">
        <f>D16-D32</f>
        <v>0</v>
      </c>
      <c r="E33" s="24">
        <f>E16-E32</f>
        <v>0</v>
      </c>
      <c r="F33" s="16"/>
      <c r="G33" s="8"/>
    </row>
    <row r="34" spans="1:7" ht="15" customHeight="1" x14ac:dyDescent="0.2">
      <c r="A34" s="8"/>
      <c r="B34" s="36"/>
      <c r="C34" s="8"/>
      <c r="D34" s="8"/>
      <c r="E34" s="8"/>
      <c r="F34" s="8"/>
      <c r="G34" s="8"/>
    </row>
    <row r="35" spans="1:7" ht="15" customHeight="1" x14ac:dyDescent="0.2">
      <c r="A35" s="8"/>
      <c r="B35" s="36"/>
      <c r="C35" s="8"/>
      <c r="D35" s="8"/>
      <c r="E35" s="8"/>
      <c r="F35" s="8"/>
      <c r="G35" s="8"/>
    </row>
    <row r="36" spans="1:7" x14ac:dyDescent="0.2">
      <c r="A36" s="8"/>
      <c r="B36" s="8"/>
      <c r="C36" s="8"/>
      <c r="D36" s="8"/>
      <c r="E36" s="8"/>
      <c r="F36" s="8"/>
      <c r="G36" s="8"/>
    </row>
    <row r="37" spans="1:7" x14ac:dyDescent="0.2">
      <c r="A37" s="8"/>
      <c r="B37" s="8"/>
      <c r="C37" s="8"/>
      <c r="D37" s="8"/>
      <c r="E37" s="8"/>
      <c r="F37" s="8"/>
      <c r="G37" s="8"/>
    </row>
    <row r="38" spans="1:7" x14ac:dyDescent="0.2">
      <c r="A38" s="8"/>
      <c r="B38" s="8"/>
      <c r="C38" s="8"/>
      <c r="D38" s="8"/>
      <c r="E38" s="8"/>
      <c r="F38" s="8"/>
      <c r="G38" s="8"/>
    </row>
    <row r="39" spans="1:7" x14ac:dyDescent="0.2">
      <c r="A39" s="8"/>
      <c r="B39" s="8"/>
      <c r="C39" s="8"/>
      <c r="D39" s="8"/>
      <c r="E39" s="8"/>
      <c r="F39" s="8"/>
      <c r="G39" s="8"/>
    </row>
  </sheetData>
  <mergeCells count="2">
    <mergeCell ref="B4:E4"/>
    <mergeCell ref="A2:F2"/>
  </mergeCells>
  <phoneticPr fontId="3"/>
  <printOptions horizontalCentered="1"/>
  <pageMargins left="0.35433070866141736" right="0.51181102362204722" top="0.98425196850393704" bottom="0.98425196850393704" header="0.51181102362204722" footer="0.51181102362204722"/>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0"/>
    <pageSetUpPr fitToPage="1"/>
  </sheetPr>
  <dimension ref="A1:I39"/>
  <sheetViews>
    <sheetView view="pageBreakPreview" topLeftCell="A15" zoomScale="85" zoomScaleNormal="100" zoomScaleSheetLayoutView="85" workbookViewId="0">
      <selection activeCell="H23" sqref="H23"/>
    </sheetView>
  </sheetViews>
  <sheetFormatPr defaultColWidth="9" defaultRowHeight="13.2" x14ac:dyDescent="0.2"/>
  <cols>
    <col min="1" max="1" width="1.6640625" style="7" customWidth="1"/>
    <col min="2" max="2" width="3.6640625" style="7" customWidth="1"/>
    <col min="3" max="3" width="1.6640625" style="7" customWidth="1"/>
    <col min="4" max="4" width="18.6640625" style="7" customWidth="1"/>
    <col min="5" max="5" width="11.6640625" style="7" customWidth="1"/>
    <col min="6" max="6" width="31.88671875" style="7" customWidth="1"/>
    <col min="7" max="7" width="20.77734375" style="7" customWidth="1"/>
    <col min="8" max="8" width="5.109375" style="7" customWidth="1"/>
    <col min="9" max="9" width="4.109375" style="7" customWidth="1"/>
    <col min="10" max="16384" width="9" style="7"/>
  </cols>
  <sheetData>
    <row r="1" spans="1:9" ht="21" x14ac:dyDescent="0.2">
      <c r="A1" s="138"/>
      <c r="B1" s="8"/>
      <c r="C1" s="8"/>
      <c r="D1" s="346" t="s">
        <v>273</v>
      </c>
      <c r="E1" s="346"/>
      <c r="F1" s="346"/>
      <c r="G1" s="346"/>
      <c r="H1" s="346"/>
      <c r="I1" s="8"/>
    </row>
    <row r="2" spans="1:9" x14ac:dyDescent="0.2">
      <c r="A2" s="8"/>
      <c r="B2" s="348" t="s">
        <v>508</v>
      </c>
      <c r="C2" s="349"/>
      <c r="D2" s="349"/>
      <c r="E2" s="349"/>
      <c r="F2" s="349"/>
      <c r="G2" s="349"/>
      <c r="H2" s="9"/>
      <c r="I2" s="8"/>
    </row>
    <row r="3" spans="1:9" x14ac:dyDescent="0.2">
      <c r="A3" s="8"/>
      <c r="B3" s="8"/>
      <c r="C3" s="8"/>
      <c r="D3" s="9"/>
      <c r="E3" s="9"/>
      <c r="F3" s="9"/>
      <c r="G3" s="9"/>
      <c r="H3" s="9"/>
      <c r="I3" s="8"/>
    </row>
    <row r="4" spans="1:9" x14ac:dyDescent="0.2">
      <c r="A4" s="347" t="s">
        <v>94</v>
      </c>
      <c r="B4" s="347"/>
      <c r="C4" s="347"/>
      <c r="D4" s="347"/>
      <c r="E4" s="22"/>
      <c r="F4" s="8"/>
      <c r="G4" s="8"/>
      <c r="H4" s="9" t="s">
        <v>22</v>
      </c>
      <c r="I4" s="8"/>
    </row>
    <row r="5" spans="1:9" ht="30" customHeight="1" x14ac:dyDescent="0.2">
      <c r="A5" s="341" t="s">
        <v>23</v>
      </c>
      <c r="B5" s="342"/>
      <c r="C5" s="342"/>
      <c r="D5" s="343"/>
      <c r="E5" s="350" t="s">
        <v>25</v>
      </c>
      <c r="F5" s="343"/>
      <c r="G5" s="11" t="s">
        <v>26</v>
      </c>
      <c r="H5" s="11" t="s">
        <v>27</v>
      </c>
      <c r="I5" s="8"/>
    </row>
    <row r="6" spans="1:9" ht="30" customHeight="1" x14ac:dyDescent="0.2">
      <c r="A6" s="12" t="s">
        <v>28</v>
      </c>
      <c r="B6" s="19">
        <v>7</v>
      </c>
      <c r="C6" s="21" t="s">
        <v>166</v>
      </c>
      <c r="D6" s="16" t="s">
        <v>491</v>
      </c>
      <c r="E6" s="344" t="s">
        <v>492</v>
      </c>
      <c r="F6" s="345"/>
      <c r="G6" s="37">
        <v>450000</v>
      </c>
      <c r="H6" s="16"/>
      <c r="I6" s="8"/>
    </row>
    <row r="7" spans="1:9" ht="30" hidden="1" customHeight="1" x14ac:dyDescent="0.2">
      <c r="A7" s="12" t="s">
        <v>28</v>
      </c>
      <c r="B7" s="19"/>
      <c r="C7" s="21" t="s">
        <v>166</v>
      </c>
      <c r="D7" s="16"/>
      <c r="E7" s="344"/>
      <c r="F7" s="345"/>
      <c r="G7" s="37"/>
      <c r="H7" s="16"/>
      <c r="I7" s="8"/>
    </row>
    <row r="8" spans="1:9" ht="30" hidden="1" customHeight="1" x14ac:dyDescent="0.2">
      <c r="A8" s="12" t="s">
        <v>28</v>
      </c>
      <c r="B8" s="19"/>
      <c r="C8" s="21" t="s">
        <v>166</v>
      </c>
      <c r="D8" s="16"/>
      <c r="E8" s="344"/>
      <c r="F8" s="345"/>
      <c r="G8" s="37"/>
      <c r="H8" s="16"/>
      <c r="I8" s="8"/>
    </row>
    <row r="9" spans="1:9" ht="30" hidden="1" customHeight="1" x14ac:dyDescent="0.2">
      <c r="A9" s="12" t="s">
        <v>28</v>
      </c>
      <c r="B9" s="19"/>
      <c r="C9" s="21" t="s">
        <v>166</v>
      </c>
      <c r="D9" s="16"/>
      <c r="E9" s="344"/>
      <c r="F9" s="345"/>
      <c r="G9" s="37"/>
      <c r="H9" s="16"/>
      <c r="I9" s="8"/>
    </row>
    <row r="10" spans="1:9" ht="30" customHeight="1" x14ac:dyDescent="0.2">
      <c r="A10" s="341" t="s">
        <v>30</v>
      </c>
      <c r="B10" s="342"/>
      <c r="C10" s="342"/>
      <c r="D10" s="342"/>
      <c r="E10" s="342"/>
      <c r="F10" s="343"/>
      <c r="G10" s="37">
        <f>SUM(G6:G9)</f>
        <v>450000</v>
      </c>
      <c r="H10" s="16"/>
      <c r="I10" s="8"/>
    </row>
    <row r="11" spans="1:9" ht="13.5" customHeight="1" x14ac:dyDescent="0.2">
      <c r="A11" s="8"/>
      <c r="B11" s="8"/>
      <c r="C11" s="8"/>
      <c r="D11" s="8"/>
      <c r="E11" s="8"/>
      <c r="F11" s="8"/>
      <c r="G11" s="8"/>
      <c r="H11" s="8"/>
      <c r="I11" s="8"/>
    </row>
    <row r="12" spans="1:9" ht="13.5" customHeight="1" x14ac:dyDescent="0.2">
      <c r="A12" s="8"/>
      <c r="B12" s="8"/>
      <c r="C12" s="8"/>
      <c r="D12" s="8"/>
      <c r="E12" s="8"/>
      <c r="F12" s="8"/>
      <c r="G12" s="8"/>
      <c r="H12" s="8"/>
      <c r="I12" s="8"/>
    </row>
    <row r="13" spans="1:9" ht="13.5" customHeight="1" x14ac:dyDescent="0.2">
      <c r="A13" s="8"/>
      <c r="B13" s="8"/>
      <c r="C13" s="8"/>
      <c r="D13" s="346"/>
      <c r="E13" s="346"/>
      <c r="F13" s="346"/>
      <c r="G13" s="346"/>
      <c r="H13" s="346"/>
      <c r="I13" s="8"/>
    </row>
    <row r="14" spans="1:9" ht="19.5" customHeight="1" x14ac:dyDescent="0.2">
      <c r="A14" s="347" t="s">
        <v>95</v>
      </c>
      <c r="B14" s="347"/>
      <c r="C14" s="347"/>
      <c r="D14" s="347"/>
      <c r="E14" s="8"/>
      <c r="F14" s="8"/>
      <c r="G14" s="8"/>
      <c r="H14" s="9" t="s">
        <v>22</v>
      </c>
      <c r="I14" s="8"/>
    </row>
    <row r="15" spans="1:9" ht="30" customHeight="1" x14ac:dyDescent="0.2">
      <c r="A15" s="341" t="s">
        <v>23</v>
      </c>
      <c r="B15" s="342"/>
      <c r="C15" s="342"/>
      <c r="D15" s="343"/>
      <c r="E15" s="11" t="s">
        <v>32</v>
      </c>
      <c r="F15" s="11" t="s">
        <v>34</v>
      </c>
      <c r="G15" s="11" t="s">
        <v>26</v>
      </c>
      <c r="H15" s="11" t="s">
        <v>27</v>
      </c>
      <c r="I15" s="8"/>
    </row>
    <row r="16" spans="1:9" ht="45.45" customHeight="1" x14ac:dyDescent="0.2">
      <c r="A16" s="38" t="s">
        <v>28</v>
      </c>
      <c r="B16" s="22">
        <v>1</v>
      </c>
      <c r="C16" s="8" t="s">
        <v>166</v>
      </c>
      <c r="D16" s="13" t="s">
        <v>493</v>
      </c>
      <c r="E16" s="16" t="s">
        <v>494</v>
      </c>
      <c r="F16" s="290" t="s">
        <v>502</v>
      </c>
      <c r="G16" s="24">
        <f>59790-29990</f>
        <v>29800</v>
      </c>
      <c r="H16" s="295">
        <v>1</v>
      </c>
      <c r="I16" s="8"/>
    </row>
    <row r="17" spans="1:9" ht="45.45" hidden="1" customHeight="1" x14ac:dyDescent="0.2">
      <c r="A17" s="38"/>
      <c r="B17" s="22"/>
      <c r="C17" s="8"/>
      <c r="D17" s="13"/>
      <c r="E17" s="289" t="s">
        <v>503</v>
      </c>
      <c r="F17" s="287" t="s">
        <v>501</v>
      </c>
      <c r="G17" s="288">
        <v>0</v>
      </c>
      <c r="H17" s="295">
        <v>1</v>
      </c>
      <c r="I17" s="8"/>
    </row>
    <row r="18" spans="1:9" ht="45.45" customHeight="1" x14ac:dyDescent="0.2">
      <c r="A18" s="38"/>
      <c r="B18" s="22"/>
      <c r="C18" s="8"/>
      <c r="D18" s="13"/>
      <c r="E18" s="16" t="s">
        <v>494</v>
      </c>
      <c r="F18" s="296" t="s">
        <v>543</v>
      </c>
      <c r="G18" s="39">
        <f>13880-13880</f>
        <v>0</v>
      </c>
      <c r="H18" s="297"/>
      <c r="I18" s="8"/>
    </row>
    <row r="19" spans="1:9" ht="30" customHeight="1" x14ac:dyDescent="0.2">
      <c r="A19" s="14"/>
      <c r="B19" s="8"/>
      <c r="C19" s="8"/>
      <c r="D19" s="13"/>
      <c r="E19" s="13" t="s">
        <v>494</v>
      </c>
      <c r="F19" s="286" t="s">
        <v>499</v>
      </c>
      <c r="G19" s="35">
        <v>12220</v>
      </c>
      <c r="H19" s="295">
        <v>1</v>
      </c>
      <c r="I19" s="8"/>
    </row>
    <row r="20" spans="1:9" ht="30" customHeight="1" x14ac:dyDescent="0.2">
      <c r="A20" s="14"/>
      <c r="B20" s="8"/>
      <c r="C20" s="8"/>
      <c r="D20" s="35"/>
      <c r="E20" s="289" t="s">
        <v>494</v>
      </c>
      <c r="F20" s="287" t="s">
        <v>500</v>
      </c>
      <c r="G20" s="288">
        <v>12220</v>
      </c>
      <c r="H20" s="295">
        <v>1</v>
      </c>
      <c r="I20" s="8"/>
    </row>
    <row r="21" spans="1:9" ht="30" customHeight="1" x14ac:dyDescent="0.2">
      <c r="A21" s="14"/>
      <c r="B21" s="8"/>
      <c r="C21" s="8"/>
      <c r="D21" s="13"/>
      <c r="E21" s="21" t="s">
        <v>504</v>
      </c>
      <c r="F21" s="287" t="s">
        <v>505</v>
      </c>
      <c r="G21" s="288">
        <v>1500</v>
      </c>
      <c r="H21" s="295">
        <v>2</v>
      </c>
      <c r="I21" s="8"/>
    </row>
    <row r="22" spans="1:9" ht="30" customHeight="1" x14ac:dyDescent="0.2">
      <c r="A22" s="15"/>
      <c r="B22" s="21"/>
      <c r="C22" s="21"/>
      <c r="D22" s="16"/>
      <c r="E22" s="21"/>
      <c r="F22" s="31" t="s">
        <v>36</v>
      </c>
      <c r="G22" s="39">
        <f>SUM(G16:G21)</f>
        <v>55740</v>
      </c>
      <c r="H22" s="16"/>
      <c r="I22" s="8"/>
    </row>
    <row r="23" spans="1:9" ht="30" customHeight="1" x14ac:dyDescent="0.2">
      <c r="A23" s="38" t="s">
        <v>28</v>
      </c>
      <c r="B23" s="22">
        <v>4</v>
      </c>
      <c r="C23" s="8" t="s">
        <v>166</v>
      </c>
      <c r="D23" s="13" t="s">
        <v>495</v>
      </c>
      <c r="E23" s="16" t="s">
        <v>496</v>
      </c>
      <c r="F23" s="290" t="s">
        <v>506</v>
      </c>
      <c r="G23" s="24">
        <v>356387</v>
      </c>
      <c r="H23" s="295">
        <v>3</v>
      </c>
      <c r="I23" s="8"/>
    </row>
    <row r="24" spans="1:9" ht="30" customHeight="1" x14ac:dyDescent="0.2">
      <c r="A24" s="38"/>
      <c r="B24" s="22"/>
      <c r="C24" s="8"/>
      <c r="D24" s="13"/>
      <c r="E24" s="16" t="s">
        <v>507</v>
      </c>
      <c r="F24" s="290" t="s">
        <v>514</v>
      </c>
      <c r="G24" s="24">
        <v>9900</v>
      </c>
      <c r="H24" s="295" t="s">
        <v>557</v>
      </c>
      <c r="I24" s="8"/>
    </row>
    <row r="25" spans="1:9" ht="30" customHeight="1" x14ac:dyDescent="0.2">
      <c r="A25" s="15"/>
      <c r="B25" s="21"/>
      <c r="C25" s="21"/>
      <c r="D25" s="16"/>
      <c r="E25" s="21"/>
      <c r="F25" s="16" t="s">
        <v>36</v>
      </c>
      <c r="G25" s="24">
        <f>SUM(G23:G24)</f>
        <v>366287</v>
      </c>
      <c r="H25" s="16"/>
      <c r="I25" s="8"/>
    </row>
    <row r="26" spans="1:9" ht="30" customHeight="1" x14ac:dyDescent="0.2">
      <c r="A26" s="38" t="s">
        <v>28</v>
      </c>
      <c r="B26" s="22">
        <v>5</v>
      </c>
      <c r="C26" s="8" t="s">
        <v>166</v>
      </c>
      <c r="D26" s="13" t="s">
        <v>519</v>
      </c>
      <c r="E26" s="21" t="s">
        <v>497</v>
      </c>
      <c r="F26" s="287" t="s">
        <v>498</v>
      </c>
      <c r="G26" s="24">
        <v>8420</v>
      </c>
      <c r="H26" s="295">
        <v>6</v>
      </c>
      <c r="I26" s="8"/>
    </row>
    <row r="27" spans="1:9" ht="30" customHeight="1" x14ac:dyDescent="0.2">
      <c r="A27" s="15"/>
      <c r="B27" s="21"/>
      <c r="C27" s="21"/>
      <c r="D27" s="16"/>
      <c r="E27" s="21"/>
      <c r="F27" s="16" t="s">
        <v>36</v>
      </c>
      <c r="G27" s="24">
        <f>SUM(G26:G26)</f>
        <v>8420</v>
      </c>
      <c r="H27" s="16"/>
      <c r="I27" s="8"/>
    </row>
    <row r="28" spans="1:9" ht="30" customHeight="1" x14ac:dyDescent="0.2">
      <c r="A28" s="38" t="s">
        <v>28</v>
      </c>
      <c r="B28" s="22">
        <v>13</v>
      </c>
      <c r="C28" s="8" t="s">
        <v>166</v>
      </c>
      <c r="D28" s="13" t="s">
        <v>17</v>
      </c>
      <c r="E28" s="21"/>
      <c r="F28" s="293" t="s">
        <v>530</v>
      </c>
      <c r="G28" s="24">
        <v>880</v>
      </c>
      <c r="H28" s="295">
        <v>7</v>
      </c>
      <c r="I28" s="8"/>
    </row>
    <row r="29" spans="1:9" ht="30" customHeight="1" x14ac:dyDescent="0.2">
      <c r="A29" s="15"/>
      <c r="B29" s="21"/>
      <c r="C29" s="21"/>
      <c r="D29" s="16"/>
      <c r="E29" s="21"/>
      <c r="F29" s="16" t="s">
        <v>36</v>
      </c>
      <c r="G29" s="24">
        <f>SUM(G28:G28)</f>
        <v>880</v>
      </c>
      <c r="H29" s="16"/>
      <c r="I29" s="8"/>
    </row>
    <row r="30" spans="1:9" ht="30" customHeight="1" x14ac:dyDescent="0.2">
      <c r="A30" s="38" t="s">
        <v>28</v>
      </c>
      <c r="B30" s="22">
        <v>14</v>
      </c>
      <c r="C30" s="8" t="s">
        <v>166</v>
      </c>
      <c r="D30" s="13" t="s">
        <v>18</v>
      </c>
      <c r="E30" s="21"/>
      <c r="F30" s="293">
        <f>G30/450000</f>
        <v>4.1495555555555556E-2</v>
      </c>
      <c r="G30" s="24">
        <f>450000-431327</f>
        <v>18673</v>
      </c>
      <c r="H30" s="16"/>
      <c r="I30" s="8"/>
    </row>
    <row r="31" spans="1:9" ht="30" customHeight="1" x14ac:dyDescent="0.2">
      <c r="A31" s="15"/>
      <c r="B31" s="21"/>
      <c r="C31" s="21"/>
      <c r="D31" s="16"/>
      <c r="E31" s="21"/>
      <c r="F31" s="16" t="s">
        <v>36</v>
      </c>
      <c r="G31" s="24">
        <f>SUM(G30:G30)</f>
        <v>18673</v>
      </c>
      <c r="H31" s="16"/>
      <c r="I31" s="8"/>
    </row>
    <row r="32" spans="1:9" ht="30" customHeight="1" x14ac:dyDescent="0.2">
      <c r="A32" s="15"/>
      <c r="B32" s="21"/>
      <c r="C32" s="21"/>
      <c r="D32" s="21"/>
      <c r="E32" s="21"/>
      <c r="F32" s="16" t="s">
        <v>38</v>
      </c>
      <c r="G32" s="24">
        <f>SUM(G27,G25,G22,G29,G31)</f>
        <v>450000</v>
      </c>
      <c r="H32" s="16"/>
      <c r="I32" s="8"/>
    </row>
    <row r="33" spans="1:9" ht="19.5" customHeight="1" x14ac:dyDescent="0.2">
      <c r="A33" s="8"/>
      <c r="B33" s="8"/>
      <c r="C33" s="8"/>
      <c r="D33" s="8"/>
      <c r="E33" s="8"/>
      <c r="F33" s="8"/>
      <c r="G33" s="8"/>
      <c r="H33" s="8"/>
      <c r="I33" s="8"/>
    </row>
    <row r="34" spans="1:9" ht="19.5" customHeight="1" x14ac:dyDescent="0.2">
      <c r="A34" s="8"/>
      <c r="B34" s="8"/>
      <c r="C34" s="8"/>
      <c r="D34" s="8"/>
      <c r="E34" s="8"/>
      <c r="F34" s="8"/>
      <c r="G34" s="8"/>
      <c r="H34" s="8"/>
      <c r="I34" s="8"/>
    </row>
    <row r="35" spans="1:9" ht="19.5" customHeight="1" x14ac:dyDescent="0.2">
      <c r="A35" s="8"/>
      <c r="B35" s="8"/>
      <c r="C35" s="8"/>
      <c r="D35" s="8"/>
      <c r="E35" s="8"/>
      <c r="F35" s="8"/>
      <c r="G35" s="8"/>
      <c r="H35" s="8"/>
      <c r="I35" s="8"/>
    </row>
    <row r="36" spans="1:9" ht="19.5" customHeight="1" x14ac:dyDescent="0.2">
      <c r="A36" s="8"/>
      <c r="B36" s="8"/>
      <c r="C36" s="8"/>
      <c r="D36" s="8"/>
      <c r="E36" s="8"/>
      <c r="F36" s="8"/>
      <c r="G36" s="8"/>
      <c r="H36" s="8"/>
      <c r="I36" s="8"/>
    </row>
    <row r="37" spans="1:9" ht="19.5" customHeight="1" x14ac:dyDescent="0.2">
      <c r="A37" s="8"/>
      <c r="B37" s="8"/>
      <c r="C37" s="8"/>
      <c r="D37" s="8"/>
      <c r="E37" s="8"/>
      <c r="F37" s="8"/>
      <c r="G37" s="8"/>
      <c r="H37" s="8"/>
      <c r="I37" s="8"/>
    </row>
    <row r="38" spans="1:9" ht="19.5" customHeight="1" x14ac:dyDescent="0.2">
      <c r="A38" s="8"/>
      <c r="B38" s="8"/>
      <c r="C38" s="8"/>
      <c r="D38" s="8"/>
      <c r="E38" s="8"/>
      <c r="F38" s="8"/>
      <c r="G38" s="8"/>
      <c r="H38" s="8"/>
      <c r="I38" s="8"/>
    </row>
    <row r="39" spans="1:9" ht="19.5" customHeight="1" x14ac:dyDescent="0.2">
      <c r="A39" s="8"/>
      <c r="B39" s="8"/>
      <c r="C39" s="8"/>
      <c r="D39" s="8"/>
      <c r="E39" s="8"/>
      <c r="F39" s="8"/>
      <c r="G39" s="8"/>
      <c r="H39" s="8"/>
      <c r="I39" s="8"/>
    </row>
  </sheetData>
  <mergeCells count="13">
    <mergeCell ref="B2:G2"/>
    <mergeCell ref="D1:H1"/>
    <mergeCell ref="A4:D4"/>
    <mergeCell ref="A5:D5"/>
    <mergeCell ref="E5:F5"/>
    <mergeCell ref="A15:D15"/>
    <mergeCell ref="E6:F6"/>
    <mergeCell ref="E7:F7"/>
    <mergeCell ref="E8:F8"/>
    <mergeCell ref="E9:F9"/>
    <mergeCell ref="A10:F10"/>
    <mergeCell ref="D13:H13"/>
    <mergeCell ref="A14:D14"/>
  </mergeCells>
  <phoneticPr fontId="3"/>
  <hyperlinks>
    <hyperlink ref="H16" r:id="rId1" display="mitsumori\見積書1　ぶどうの丘1.pdf" xr:uid="{8AF64D45-B18A-415E-808E-8DB543F37995}"/>
    <hyperlink ref="H19" r:id="rId2" display="mitsumori/見積書1　ぶどうの丘1.pdf" xr:uid="{C0CBA8CA-F0ED-4533-8634-D5486D6C451B}"/>
    <hyperlink ref="H20" r:id="rId3" display="mitsumori/見積書1　ぶどうの丘2.pdf" xr:uid="{5AFF46A8-02E8-409F-B5AA-DBCACC945E37}"/>
    <hyperlink ref="H24" r:id="rId4" display="mitsumori\見積書4　岩崎醸造.pdf" xr:uid="{5C84FF2F-45C2-49A1-A4DF-DA5C6821C827}"/>
    <hyperlink ref="H26" r:id="rId5" display="mitsumori\見積書5　ラクスル チラシ.pdf" xr:uid="{2AFAFFB9-53AC-481A-B03B-87B107E1CB25}"/>
    <hyperlink ref="H28" r:id="rId6" display="mitsumori\見積書6　振込手数料.pdf" xr:uid="{EF29969B-22A2-47A8-B92E-687C8D451A5F}"/>
    <hyperlink ref="H23" r:id="rId7" display="mitsumori\見積書3　出演承諾書.pdf" xr:uid="{3FE3D928-694E-4BC8-A149-3B685B85F4B9}"/>
    <hyperlink ref="H16:H20" r:id="rId8" display="mitsumori/見積書1　ぶどうの丘1.pdf" xr:uid="{0B72F6B7-1FB7-413E-B22C-ACCD9B1C72EC}"/>
    <hyperlink ref="H21" r:id="rId9" display="mitsumori\見積書2　看板.pdf" xr:uid="{BF19195A-5CF4-486F-8999-55D045C60CDB}"/>
    <hyperlink ref="H19:H20" r:id="rId10" display="mitsumori\見積書1　ぶどうの丘1.pdf" xr:uid="{EA3D257C-B7C3-411D-8F5C-A39F77E371D8}"/>
  </hyperlinks>
  <printOptions horizontalCentered="1"/>
  <pageMargins left="0.78740157480314965" right="0.78740157480314965" top="0.98425196850393704" bottom="0.55118110236220474" header="0.51181102362204722" footer="0.51181102362204722"/>
  <pageSetup paperSize="9" scale="91" orientation="portrait" r:id="rId1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H42"/>
  <sheetViews>
    <sheetView view="pageBreakPreview" zoomScaleNormal="100" zoomScaleSheetLayoutView="100" workbookViewId="0">
      <selection activeCell="A42" sqref="A42"/>
    </sheetView>
  </sheetViews>
  <sheetFormatPr defaultColWidth="9" defaultRowHeight="13.2" x14ac:dyDescent="0.2"/>
  <cols>
    <col min="1" max="1" width="5.6640625" style="130" customWidth="1"/>
    <col min="2" max="2" width="27.6640625" style="130" bestFit="1" customWidth="1"/>
    <col min="3" max="3" width="28.33203125" style="130" customWidth="1"/>
    <col min="4" max="4" width="14.6640625" style="130" customWidth="1"/>
    <col min="5" max="5" width="10.6640625" style="130" customWidth="1"/>
    <col min="6" max="6" width="6.44140625" style="130" customWidth="1"/>
    <col min="7" max="7" width="22.6640625" style="130" customWidth="1"/>
    <col min="8" max="8" width="13.77734375" style="130" customWidth="1"/>
    <col min="9" max="16384" width="9" style="130"/>
  </cols>
  <sheetData>
    <row r="1" spans="1:8" ht="21" x14ac:dyDescent="0.25">
      <c r="A1" s="168"/>
      <c r="B1" s="169"/>
      <c r="C1" s="169"/>
      <c r="D1" s="169"/>
      <c r="E1" s="169"/>
      <c r="F1" s="169"/>
      <c r="G1" s="169"/>
      <c r="H1" s="169" t="s">
        <v>450</v>
      </c>
    </row>
    <row r="2" spans="1:8" ht="16.2" x14ac:dyDescent="0.2">
      <c r="A2" s="351" t="s">
        <v>392</v>
      </c>
      <c r="B2" s="351"/>
      <c r="C2" s="351"/>
      <c r="D2" s="351"/>
      <c r="E2" s="351"/>
      <c r="F2" s="351"/>
      <c r="G2" s="351"/>
      <c r="H2" s="351"/>
    </row>
    <row r="3" spans="1:8" s="186" customFormat="1" x14ac:dyDescent="0.2">
      <c r="A3" s="352" t="s">
        <v>520</v>
      </c>
      <c r="B3" s="352"/>
      <c r="C3" s="352"/>
      <c r="D3" s="352"/>
      <c r="E3" s="352"/>
      <c r="F3" s="352"/>
      <c r="G3" s="352"/>
      <c r="H3" s="352"/>
    </row>
    <row r="4" spans="1:8" x14ac:dyDescent="0.2">
      <c r="A4" s="169"/>
      <c r="B4" s="169"/>
      <c r="C4" s="169"/>
      <c r="D4" s="169"/>
      <c r="E4" s="169"/>
      <c r="F4" s="169"/>
      <c r="G4" s="169"/>
      <c r="H4" s="169"/>
    </row>
    <row r="5" spans="1:8" x14ac:dyDescent="0.2">
      <c r="A5" s="355" t="s">
        <v>421</v>
      </c>
      <c r="B5" s="356"/>
      <c r="C5" s="356"/>
      <c r="D5" s="356"/>
      <c r="E5" s="357"/>
      <c r="F5" s="358" t="s">
        <v>39</v>
      </c>
      <c r="G5" s="356"/>
      <c r="H5" s="359"/>
    </row>
    <row r="6" spans="1:8" ht="19.8" thickBot="1" x14ac:dyDescent="0.25">
      <c r="A6" s="166" t="s">
        <v>420</v>
      </c>
      <c r="B6" s="40" t="s">
        <v>41</v>
      </c>
      <c r="C6" s="40" t="s">
        <v>157</v>
      </c>
      <c r="D6" s="40" t="s">
        <v>42</v>
      </c>
      <c r="E6" s="41" t="s">
        <v>352</v>
      </c>
      <c r="F6" s="42" t="s">
        <v>40</v>
      </c>
      <c r="G6" s="40" t="s">
        <v>41</v>
      </c>
      <c r="H6" s="40" t="s">
        <v>158</v>
      </c>
    </row>
    <row r="7" spans="1:8" ht="20.25" customHeight="1" thickTop="1" x14ac:dyDescent="0.2">
      <c r="A7" s="172">
        <v>1</v>
      </c>
      <c r="B7" s="170" t="s">
        <v>512</v>
      </c>
      <c r="C7" s="170" t="s">
        <v>535</v>
      </c>
      <c r="D7" s="181">
        <f>SUM('収益・費用明細書(様式3)'!G16:G20)</f>
        <v>54240</v>
      </c>
      <c r="E7" s="303">
        <v>46022</v>
      </c>
      <c r="F7" s="172"/>
      <c r="G7" s="170"/>
      <c r="H7" s="171"/>
    </row>
    <row r="8" spans="1:8" ht="20.25" customHeight="1" x14ac:dyDescent="0.2">
      <c r="A8" s="291">
        <v>2</v>
      </c>
      <c r="B8" s="170" t="s">
        <v>533</v>
      </c>
      <c r="C8" s="170" t="s">
        <v>534</v>
      </c>
      <c r="D8" s="181">
        <v>1500</v>
      </c>
      <c r="E8" s="303">
        <v>46022</v>
      </c>
      <c r="F8" s="291"/>
      <c r="G8" s="170"/>
      <c r="H8" s="171"/>
    </row>
    <row r="9" spans="1:8" ht="20.25" customHeight="1" x14ac:dyDescent="0.2">
      <c r="A9" s="172">
        <v>3</v>
      </c>
      <c r="B9" s="170" t="s">
        <v>521</v>
      </c>
      <c r="C9" s="170" t="s">
        <v>522</v>
      </c>
      <c r="D9" s="181">
        <v>356387</v>
      </c>
      <c r="E9" s="303">
        <v>46022</v>
      </c>
      <c r="F9" s="172"/>
      <c r="G9" s="170"/>
      <c r="H9" s="171"/>
    </row>
    <row r="10" spans="1:8" ht="20.25" customHeight="1" x14ac:dyDescent="0.2">
      <c r="A10" s="172">
        <v>4</v>
      </c>
      <c r="B10" s="170" t="s">
        <v>513</v>
      </c>
      <c r="C10" s="170" t="s">
        <v>515</v>
      </c>
      <c r="D10" s="181">
        <v>5500</v>
      </c>
      <c r="E10" s="303">
        <v>46022</v>
      </c>
      <c r="F10" s="172"/>
      <c r="G10" s="170"/>
      <c r="H10" s="171"/>
    </row>
    <row r="11" spans="1:8" ht="20.25" customHeight="1" x14ac:dyDescent="0.2">
      <c r="A11" s="172">
        <v>5</v>
      </c>
      <c r="B11" s="170" t="s">
        <v>556</v>
      </c>
      <c r="C11" s="170" t="s">
        <v>515</v>
      </c>
      <c r="D11" s="181">
        <v>4400</v>
      </c>
      <c r="E11" s="303">
        <v>46022</v>
      </c>
      <c r="F11" s="172"/>
      <c r="G11" s="170"/>
      <c r="H11" s="171"/>
    </row>
    <row r="12" spans="1:8" ht="20.25" customHeight="1" x14ac:dyDescent="0.2">
      <c r="A12" s="291">
        <v>6</v>
      </c>
      <c r="B12" s="170" t="s">
        <v>510</v>
      </c>
      <c r="C12" s="170" t="s">
        <v>511</v>
      </c>
      <c r="D12" s="181">
        <v>8420</v>
      </c>
      <c r="E12" s="303">
        <v>45939</v>
      </c>
      <c r="F12" s="291"/>
      <c r="G12" s="170"/>
      <c r="H12" s="171"/>
    </row>
    <row r="13" spans="1:8" ht="45.45" hidden="1" customHeight="1" x14ac:dyDescent="0.2">
      <c r="A13" s="172"/>
      <c r="B13" s="170"/>
      <c r="C13" s="170"/>
      <c r="D13" s="181"/>
      <c r="E13" s="173"/>
      <c r="F13" s="172"/>
      <c r="G13" s="170"/>
      <c r="H13" s="171"/>
    </row>
    <row r="14" spans="1:8" ht="20.25" hidden="1" customHeight="1" x14ac:dyDescent="0.2">
      <c r="A14" s="172"/>
      <c r="B14" s="170"/>
      <c r="C14" s="170"/>
      <c r="D14" s="181"/>
      <c r="E14" s="173"/>
      <c r="F14" s="172"/>
      <c r="G14" s="170"/>
      <c r="H14" s="171"/>
    </row>
    <row r="15" spans="1:8" ht="20.25" hidden="1" customHeight="1" x14ac:dyDescent="0.2">
      <c r="A15" s="172"/>
      <c r="B15" s="170"/>
      <c r="C15" s="170"/>
      <c r="D15" s="181"/>
      <c r="E15" s="173"/>
      <c r="F15" s="172"/>
      <c r="G15" s="170"/>
      <c r="H15" s="171"/>
    </row>
    <row r="16" spans="1:8" ht="20.25" hidden="1" customHeight="1" x14ac:dyDescent="0.2">
      <c r="A16" s="172"/>
      <c r="B16" s="170"/>
      <c r="C16" s="170"/>
      <c r="D16" s="181"/>
      <c r="E16" s="173"/>
      <c r="F16" s="172"/>
      <c r="G16" s="170"/>
      <c r="H16" s="171"/>
    </row>
    <row r="17" spans="1:8" ht="20.25" hidden="1" customHeight="1" x14ac:dyDescent="0.2">
      <c r="A17" s="172"/>
      <c r="B17" s="170"/>
      <c r="C17" s="170"/>
      <c r="D17" s="181"/>
      <c r="E17" s="173"/>
      <c r="F17" s="172"/>
      <c r="G17" s="170"/>
      <c r="H17" s="171"/>
    </row>
    <row r="18" spans="1:8" ht="20.25" hidden="1" customHeight="1" x14ac:dyDescent="0.2">
      <c r="A18" s="172"/>
      <c r="B18" s="170"/>
      <c r="C18" s="170"/>
      <c r="D18" s="181"/>
      <c r="E18" s="173"/>
      <c r="F18" s="172"/>
      <c r="G18" s="170"/>
      <c r="H18" s="171"/>
    </row>
    <row r="19" spans="1:8" ht="20.25" hidden="1" customHeight="1" x14ac:dyDescent="0.2">
      <c r="A19" s="172"/>
      <c r="B19" s="170"/>
      <c r="C19" s="170"/>
      <c r="D19" s="181"/>
      <c r="E19" s="173"/>
      <c r="F19" s="172"/>
      <c r="G19" s="170"/>
      <c r="H19" s="171"/>
    </row>
    <row r="20" spans="1:8" ht="20.25" hidden="1" customHeight="1" x14ac:dyDescent="0.2">
      <c r="A20" s="172"/>
      <c r="B20" s="170"/>
      <c r="C20" s="170"/>
      <c r="D20" s="181"/>
      <c r="E20" s="173"/>
      <c r="F20" s="172"/>
      <c r="G20" s="170"/>
      <c r="H20" s="171"/>
    </row>
    <row r="21" spans="1:8" ht="20.25" hidden="1" customHeight="1" x14ac:dyDescent="0.2">
      <c r="A21" s="172"/>
      <c r="B21" s="170"/>
      <c r="C21" s="170"/>
      <c r="D21" s="181"/>
      <c r="E21" s="173"/>
      <c r="F21" s="172"/>
      <c r="G21" s="170"/>
      <c r="H21" s="171"/>
    </row>
    <row r="22" spans="1:8" ht="20.25" hidden="1" customHeight="1" x14ac:dyDescent="0.2">
      <c r="A22" s="172"/>
      <c r="B22" s="170"/>
      <c r="C22" s="170"/>
      <c r="D22" s="181"/>
      <c r="E22" s="173"/>
      <c r="F22" s="172"/>
      <c r="G22" s="170"/>
      <c r="H22" s="171"/>
    </row>
    <row r="23" spans="1:8" ht="20.25" hidden="1" customHeight="1" x14ac:dyDescent="0.2">
      <c r="A23" s="172"/>
      <c r="B23" s="170"/>
      <c r="C23" s="170"/>
      <c r="D23" s="181"/>
      <c r="E23" s="173"/>
      <c r="F23" s="172"/>
      <c r="G23" s="170"/>
      <c r="H23" s="171"/>
    </row>
    <row r="24" spans="1:8" ht="20.25" hidden="1" customHeight="1" x14ac:dyDescent="0.2">
      <c r="A24" s="172"/>
      <c r="B24" s="170"/>
      <c r="C24" s="170"/>
      <c r="D24" s="181"/>
      <c r="E24" s="173"/>
      <c r="F24" s="172"/>
      <c r="G24" s="170"/>
      <c r="H24" s="171"/>
    </row>
    <row r="25" spans="1:8" ht="20.25" hidden="1" customHeight="1" x14ac:dyDescent="0.2">
      <c r="A25" s="172"/>
      <c r="B25" s="170"/>
      <c r="C25" s="170"/>
      <c r="D25" s="181"/>
      <c r="E25" s="173"/>
      <c r="F25" s="172"/>
      <c r="G25" s="170"/>
      <c r="H25" s="171"/>
    </row>
    <row r="26" spans="1:8" ht="20.25" hidden="1" customHeight="1" x14ac:dyDescent="0.2">
      <c r="A26" s="172"/>
      <c r="B26" s="170"/>
      <c r="C26" s="170"/>
      <c r="D26" s="182"/>
      <c r="E26" s="173"/>
      <c r="F26" s="172"/>
      <c r="G26" s="170"/>
      <c r="H26" s="171"/>
    </row>
    <row r="27" spans="1:8" ht="20.25" customHeight="1" x14ac:dyDescent="0.2">
      <c r="A27" s="352"/>
      <c r="B27" s="352"/>
      <c r="C27" s="164" t="s">
        <v>43</v>
      </c>
      <c r="D27" s="165">
        <f>SUM(D7:D26)</f>
        <v>430447</v>
      </c>
      <c r="E27" s="299"/>
      <c r="F27" s="169"/>
      <c r="G27" s="169"/>
      <c r="H27" s="174"/>
    </row>
    <row r="28" spans="1:8" ht="21" customHeight="1" x14ac:dyDescent="0.2">
      <c r="A28" s="360" t="s">
        <v>422</v>
      </c>
      <c r="B28" s="360"/>
      <c r="C28" s="360"/>
      <c r="D28" s="360"/>
      <c r="E28" s="360"/>
      <c r="F28" s="360"/>
      <c r="G28" s="360"/>
      <c r="H28" s="360"/>
    </row>
    <row r="29" spans="1:8" s="176" customFormat="1" ht="17.25" customHeight="1" x14ac:dyDescent="0.2">
      <c r="A29" s="180" t="s">
        <v>423</v>
      </c>
      <c r="B29" s="175"/>
      <c r="C29" s="175"/>
      <c r="D29" s="175"/>
      <c r="E29" s="175"/>
      <c r="F29" s="175"/>
      <c r="G29" s="175"/>
      <c r="H29" s="175"/>
    </row>
    <row r="30" spans="1:8" ht="17.25" customHeight="1" x14ac:dyDescent="0.2">
      <c r="A30" s="353" t="s">
        <v>348</v>
      </c>
      <c r="B30" s="354"/>
      <c r="C30" s="354"/>
      <c r="D30" s="354"/>
      <c r="E30" s="354"/>
      <c r="F30" s="354"/>
      <c r="G30" s="354"/>
      <c r="H30" s="354"/>
    </row>
    <row r="31" spans="1:8" ht="21" customHeight="1" x14ac:dyDescent="0.2">
      <c r="A31" s="177"/>
      <c r="B31" s="178"/>
      <c r="C31" s="178"/>
      <c r="D31" s="178"/>
      <c r="E31" s="178"/>
      <c r="F31" s="178"/>
      <c r="G31" s="178"/>
      <c r="H31" s="178"/>
    </row>
    <row r="32" spans="1:8" x14ac:dyDescent="0.2">
      <c r="A32" s="169"/>
      <c r="B32" s="169"/>
      <c r="C32" s="169"/>
      <c r="D32" s="169"/>
      <c r="E32" s="169"/>
      <c r="F32" s="169"/>
      <c r="G32" s="169"/>
      <c r="H32" s="169"/>
    </row>
    <row r="33" spans="1:8" ht="19.8" thickBot="1" x14ac:dyDescent="0.25">
      <c r="A33" s="167" t="s">
        <v>420</v>
      </c>
      <c r="B33" s="161" t="s">
        <v>44</v>
      </c>
      <c r="C33" s="161" t="s">
        <v>45</v>
      </c>
      <c r="D33" s="162" t="s">
        <v>165</v>
      </c>
      <c r="E33" s="163" t="s">
        <v>46</v>
      </c>
      <c r="F33" s="22"/>
      <c r="G33" s="169"/>
      <c r="H33" s="22"/>
    </row>
    <row r="34" spans="1:8" ht="20.25" customHeight="1" thickTop="1" x14ac:dyDescent="0.2">
      <c r="A34" s="18"/>
      <c r="B34" s="43" t="s">
        <v>525</v>
      </c>
      <c r="C34" s="43" t="s">
        <v>527</v>
      </c>
      <c r="D34" s="19" t="s">
        <v>526</v>
      </c>
      <c r="E34" s="183">
        <v>0</v>
      </c>
      <c r="F34" s="22"/>
      <c r="G34" s="169"/>
      <c r="H34" s="179"/>
    </row>
    <row r="35" spans="1:8" ht="20.25" customHeight="1" x14ac:dyDescent="0.2">
      <c r="A35" s="18"/>
      <c r="B35" s="43" t="s">
        <v>533</v>
      </c>
      <c r="C35" s="43" t="s">
        <v>536</v>
      </c>
      <c r="D35" s="19" t="s">
        <v>526</v>
      </c>
      <c r="E35" s="183">
        <v>0</v>
      </c>
      <c r="F35" s="22"/>
      <c r="G35" s="169"/>
      <c r="H35" s="179"/>
    </row>
    <row r="36" spans="1:8" ht="20.25" customHeight="1" x14ac:dyDescent="0.2">
      <c r="A36" s="18"/>
      <c r="B36" s="43" t="s">
        <v>512</v>
      </c>
      <c r="C36" s="43" t="s">
        <v>526</v>
      </c>
      <c r="D36" s="19" t="s">
        <v>526</v>
      </c>
      <c r="E36" s="183">
        <v>0</v>
      </c>
      <c r="F36" s="22"/>
      <c r="G36" s="169"/>
      <c r="H36" s="179"/>
    </row>
    <row r="37" spans="1:8" ht="20.25" customHeight="1" x14ac:dyDescent="0.2">
      <c r="A37" s="18"/>
      <c r="B37" s="43" t="s">
        <v>513</v>
      </c>
      <c r="C37" s="43" t="s">
        <v>526</v>
      </c>
      <c r="D37" s="19" t="s">
        <v>526</v>
      </c>
      <c r="E37" s="183">
        <v>0</v>
      </c>
      <c r="F37" s="22"/>
      <c r="G37" s="169"/>
      <c r="H37" s="179"/>
    </row>
    <row r="38" spans="1:8" ht="20.25" customHeight="1" x14ac:dyDescent="0.2">
      <c r="A38" s="18">
        <v>3</v>
      </c>
      <c r="B38" s="43" t="s">
        <v>528</v>
      </c>
      <c r="C38" s="43" t="s">
        <v>523</v>
      </c>
      <c r="D38" s="19" t="s">
        <v>524</v>
      </c>
      <c r="E38" s="183">
        <v>880</v>
      </c>
      <c r="F38" s="22"/>
      <c r="G38" s="169"/>
      <c r="H38" s="179"/>
    </row>
    <row r="39" spans="1:8" ht="19.95" hidden="1" customHeight="1" x14ac:dyDescent="0.2">
      <c r="A39" s="18"/>
      <c r="B39" s="43"/>
      <c r="C39" s="43"/>
      <c r="D39" s="19" t="s">
        <v>47</v>
      </c>
      <c r="E39" s="183"/>
      <c r="F39" s="22"/>
      <c r="G39" s="169"/>
      <c r="H39" s="179"/>
    </row>
    <row r="40" spans="1:8" ht="20.25" hidden="1" customHeight="1" x14ac:dyDescent="0.2">
      <c r="A40" s="18"/>
      <c r="B40" s="43"/>
      <c r="C40" s="43"/>
      <c r="D40" s="19" t="s">
        <v>47</v>
      </c>
      <c r="E40" s="183"/>
      <c r="F40" s="22"/>
      <c r="G40" s="169"/>
      <c r="H40" s="179"/>
    </row>
    <row r="41" spans="1:8" ht="20.25" hidden="1" customHeight="1" x14ac:dyDescent="0.2">
      <c r="A41" s="18"/>
      <c r="B41" s="43"/>
      <c r="C41" s="17"/>
      <c r="D41" s="19" t="s">
        <v>47</v>
      </c>
      <c r="E41" s="184"/>
      <c r="F41" s="22"/>
      <c r="G41" s="169"/>
      <c r="H41" s="179"/>
    </row>
    <row r="42" spans="1:8" ht="20.25" customHeight="1" x14ac:dyDescent="0.2">
      <c r="A42" s="169"/>
      <c r="B42" s="169"/>
      <c r="C42" s="169"/>
      <c r="D42" s="164" t="s">
        <v>48</v>
      </c>
      <c r="E42" s="185">
        <f>SUM(E34:E41)</f>
        <v>880</v>
      </c>
      <c r="F42" s="169"/>
      <c r="G42" s="169"/>
      <c r="H42" s="169"/>
    </row>
  </sheetData>
  <mergeCells count="7">
    <mergeCell ref="A2:H2"/>
    <mergeCell ref="A3:H3"/>
    <mergeCell ref="A30:H30"/>
    <mergeCell ref="A5:E5"/>
    <mergeCell ref="F5:H5"/>
    <mergeCell ref="A27:B27"/>
    <mergeCell ref="A28:H28"/>
  </mergeCells>
  <phoneticPr fontId="3"/>
  <printOptions horizontalCentered="1"/>
  <pageMargins left="0.6692913385826772" right="0.6692913385826772" top="0.98425196850393704" bottom="0.98425196850393704" header="0.51181102362204722" footer="0.51181102362204722"/>
  <pageSetup paperSize="9" scale="6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D0CEC19-FFCA-44DF-AA4A-F4BA168505BF}">
  <sheetPr>
    <pageSetUpPr fitToPage="1"/>
  </sheetPr>
  <dimension ref="A1:G39"/>
  <sheetViews>
    <sheetView view="pageBreakPreview" zoomScaleNormal="100" zoomScaleSheetLayoutView="100" workbookViewId="0">
      <selection activeCell="E11" sqref="E11"/>
    </sheetView>
  </sheetViews>
  <sheetFormatPr defaultColWidth="9" defaultRowHeight="13.2" x14ac:dyDescent="0.2"/>
  <cols>
    <col min="1" max="1" width="3.77734375" style="7" customWidth="1"/>
    <col min="2" max="2" width="18.6640625" style="7" customWidth="1"/>
    <col min="3" max="6" width="15.6640625" style="7" customWidth="1"/>
    <col min="7" max="16384" width="9" style="7"/>
  </cols>
  <sheetData>
    <row r="1" spans="1:7" ht="21" x14ac:dyDescent="0.2">
      <c r="A1" s="138"/>
      <c r="B1" s="8"/>
      <c r="C1" s="8"/>
      <c r="D1" s="8"/>
      <c r="E1" s="8"/>
      <c r="F1" s="9" t="s">
        <v>458</v>
      </c>
      <c r="G1" s="8"/>
    </row>
    <row r="2" spans="1:7" ht="19.2" x14ac:dyDescent="0.2">
      <c r="A2" s="397" t="s">
        <v>49</v>
      </c>
      <c r="B2" s="397"/>
      <c r="C2" s="397"/>
      <c r="D2" s="397"/>
      <c r="E2" s="397"/>
      <c r="F2" s="397"/>
      <c r="G2" s="8"/>
    </row>
    <row r="3" spans="1:7" ht="14.4" x14ac:dyDescent="0.2">
      <c r="A3" s="8"/>
      <c r="B3" s="25"/>
      <c r="C3" s="25"/>
      <c r="D3" s="25"/>
      <c r="E3" s="25"/>
      <c r="F3" s="8"/>
      <c r="G3" s="8"/>
    </row>
    <row r="4" spans="1:7" x14ac:dyDescent="0.2">
      <c r="A4" s="8"/>
      <c r="B4" s="414" t="s">
        <v>509</v>
      </c>
      <c r="C4" s="414"/>
      <c r="D4" s="414"/>
      <c r="E4" s="414"/>
      <c r="F4" s="8"/>
      <c r="G4" s="8"/>
    </row>
    <row r="5" spans="1:7" x14ac:dyDescent="0.2">
      <c r="A5" s="8"/>
      <c r="B5" s="8"/>
      <c r="C5" s="8"/>
      <c r="D5" s="8"/>
      <c r="E5" s="8"/>
      <c r="F5" s="9" t="s">
        <v>184</v>
      </c>
      <c r="G5" s="8"/>
    </row>
    <row r="6" spans="1:7" ht="20.25" customHeight="1" x14ac:dyDescent="0.2">
      <c r="A6" s="26"/>
      <c r="B6" s="17" t="s">
        <v>0</v>
      </c>
      <c r="C6" s="17" t="s">
        <v>1</v>
      </c>
      <c r="D6" s="17" t="s">
        <v>50</v>
      </c>
      <c r="E6" s="17" t="s">
        <v>52</v>
      </c>
      <c r="F6" s="17" t="s">
        <v>5</v>
      </c>
      <c r="G6" s="8"/>
    </row>
    <row r="7" spans="1:7" ht="20.25" customHeight="1" x14ac:dyDescent="0.2">
      <c r="A7" s="28"/>
      <c r="B7" s="29" t="s">
        <v>74</v>
      </c>
      <c r="C7" s="30"/>
      <c r="D7" s="30"/>
      <c r="E7" s="30"/>
      <c r="F7" s="31"/>
      <c r="G7" s="8"/>
    </row>
    <row r="8" spans="1:7" ht="20.25" customHeight="1" x14ac:dyDescent="0.2">
      <c r="A8" s="20">
        <v>1</v>
      </c>
      <c r="B8" s="32" t="s">
        <v>76</v>
      </c>
      <c r="C8" s="24">
        <v>0</v>
      </c>
      <c r="D8" s="24">
        <v>0</v>
      </c>
      <c r="E8" s="24">
        <v>0</v>
      </c>
      <c r="F8" s="16"/>
      <c r="G8" s="8"/>
    </row>
    <row r="9" spans="1:7" ht="20.25" customHeight="1" x14ac:dyDescent="0.2">
      <c r="A9" s="20">
        <v>2</v>
      </c>
      <c r="B9" s="32" t="s">
        <v>78</v>
      </c>
      <c r="C9" s="24">
        <v>0</v>
      </c>
      <c r="D9" s="24">
        <v>0</v>
      </c>
      <c r="E9" s="24">
        <v>0</v>
      </c>
      <c r="F9" s="16"/>
      <c r="G9" s="8"/>
    </row>
    <row r="10" spans="1:7" ht="20.25" customHeight="1" x14ac:dyDescent="0.2">
      <c r="A10" s="20">
        <v>3</v>
      </c>
      <c r="B10" s="32" t="s">
        <v>77</v>
      </c>
      <c r="C10" s="24">
        <v>0</v>
      </c>
      <c r="D10" s="24">
        <v>0</v>
      </c>
      <c r="E10" s="24">
        <v>0</v>
      </c>
      <c r="F10" s="16"/>
      <c r="G10" s="8"/>
    </row>
    <row r="11" spans="1:7" ht="20.25" customHeight="1" x14ac:dyDescent="0.2">
      <c r="A11" s="20">
        <v>4</v>
      </c>
      <c r="B11" s="32" t="s">
        <v>79</v>
      </c>
      <c r="C11" s="24">
        <v>0</v>
      </c>
      <c r="D11" s="24">
        <v>0</v>
      </c>
      <c r="E11" s="24">
        <v>0</v>
      </c>
      <c r="F11" s="16"/>
      <c r="G11" s="8"/>
    </row>
    <row r="12" spans="1:7" ht="20.25" customHeight="1" x14ac:dyDescent="0.2">
      <c r="A12" s="20">
        <v>5</v>
      </c>
      <c r="B12" s="32" t="s">
        <v>80</v>
      </c>
      <c r="C12" s="24">
        <v>0</v>
      </c>
      <c r="D12" s="24">
        <v>0</v>
      </c>
      <c r="E12" s="24">
        <v>0</v>
      </c>
      <c r="F12" s="16"/>
      <c r="G12" s="8"/>
    </row>
    <row r="13" spans="1:7" ht="20.25" customHeight="1" x14ac:dyDescent="0.2">
      <c r="A13" s="20">
        <v>6</v>
      </c>
      <c r="B13" s="32" t="s">
        <v>81</v>
      </c>
      <c r="C13" s="24">
        <v>0</v>
      </c>
      <c r="D13" s="24">
        <v>0</v>
      </c>
      <c r="E13" s="24">
        <v>0</v>
      </c>
      <c r="F13" s="16"/>
      <c r="G13" s="8"/>
    </row>
    <row r="14" spans="1:7" ht="20.25" customHeight="1" x14ac:dyDescent="0.2">
      <c r="A14" s="20">
        <v>7</v>
      </c>
      <c r="B14" s="32" t="s">
        <v>96</v>
      </c>
      <c r="C14" s="24">
        <v>450000</v>
      </c>
      <c r="D14" s="24">
        <v>450000</v>
      </c>
      <c r="E14" s="24">
        <v>0</v>
      </c>
      <c r="F14" s="16" t="s">
        <v>518</v>
      </c>
      <c r="G14" s="8"/>
    </row>
    <row r="15" spans="1:7" ht="20.25" customHeight="1" x14ac:dyDescent="0.2">
      <c r="A15" s="55">
        <v>8</v>
      </c>
      <c r="B15" s="56" t="s">
        <v>82</v>
      </c>
      <c r="C15" s="57">
        <v>0</v>
      </c>
      <c r="D15" s="58">
        <v>0</v>
      </c>
      <c r="E15" s="58">
        <v>0</v>
      </c>
      <c r="F15" s="59"/>
      <c r="G15" s="8"/>
    </row>
    <row r="16" spans="1:7" ht="20.25" customHeight="1" x14ac:dyDescent="0.2">
      <c r="A16" s="33"/>
      <c r="B16" s="34" t="s">
        <v>97</v>
      </c>
      <c r="C16" s="35">
        <f>SUM(C8:C15)</f>
        <v>450000</v>
      </c>
      <c r="D16" s="35">
        <f>SUM(D8:D15)</f>
        <v>450000</v>
      </c>
      <c r="E16" s="35">
        <f>SUM(E8:E15)</f>
        <v>0</v>
      </c>
      <c r="F16" s="13"/>
      <c r="G16" s="8"/>
    </row>
    <row r="17" spans="1:7" ht="20.25" customHeight="1" x14ac:dyDescent="0.2">
      <c r="A17" s="10"/>
      <c r="B17" s="29" t="s">
        <v>75</v>
      </c>
      <c r="C17" s="23"/>
      <c r="D17" s="23"/>
      <c r="E17" s="23"/>
      <c r="F17" s="31"/>
      <c r="G17" s="8"/>
    </row>
    <row r="18" spans="1:7" ht="20.25" customHeight="1" x14ac:dyDescent="0.2">
      <c r="A18" s="20">
        <v>1</v>
      </c>
      <c r="B18" s="32" t="s">
        <v>6</v>
      </c>
      <c r="C18" s="24">
        <f>'収益・費用明細書(様式3)'!G22</f>
        <v>55740</v>
      </c>
      <c r="D18" s="24">
        <v>55740</v>
      </c>
      <c r="E18" s="24">
        <v>0</v>
      </c>
      <c r="F18" s="16" t="s">
        <v>494</v>
      </c>
      <c r="G18" s="8"/>
    </row>
    <row r="19" spans="1:7" ht="20.25" customHeight="1" x14ac:dyDescent="0.2">
      <c r="A19" s="20">
        <v>2</v>
      </c>
      <c r="B19" s="32" t="s">
        <v>171</v>
      </c>
      <c r="C19" s="24">
        <v>0</v>
      </c>
      <c r="D19" s="24">
        <v>0</v>
      </c>
      <c r="E19" s="24">
        <v>0</v>
      </c>
      <c r="F19" s="16"/>
      <c r="G19" s="8"/>
    </row>
    <row r="20" spans="1:7" ht="20.25" customHeight="1" x14ac:dyDescent="0.2">
      <c r="A20" s="20">
        <v>3</v>
      </c>
      <c r="B20" s="32" t="s">
        <v>7</v>
      </c>
      <c r="C20" s="24">
        <v>0</v>
      </c>
      <c r="D20" s="24">
        <v>0</v>
      </c>
      <c r="E20" s="24">
        <v>0</v>
      </c>
      <c r="F20" s="16"/>
      <c r="G20" s="8"/>
    </row>
    <row r="21" spans="1:7" ht="20.25" customHeight="1" x14ac:dyDescent="0.2">
      <c r="A21" s="20">
        <v>4</v>
      </c>
      <c r="B21" s="32" t="s">
        <v>8</v>
      </c>
      <c r="C21" s="24">
        <f>'収益・費用明細書(様式3)'!G25</f>
        <v>366287</v>
      </c>
      <c r="D21" s="24">
        <v>366287</v>
      </c>
      <c r="E21" s="24">
        <v>0</v>
      </c>
      <c r="F21" s="16" t="s">
        <v>531</v>
      </c>
      <c r="G21" s="8"/>
    </row>
    <row r="22" spans="1:7" ht="20.25" customHeight="1" x14ac:dyDescent="0.2">
      <c r="A22" s="20">
        <v>5</v>
      </c>
      <c r="B22" s="32" t="s">
        <v>9</v>
      </c>
      <c r="C22" s="24">
        <f>'収益・費用明細書(様式3)'!G27</f>
        <v>8420</v>
      </c>
      <c r="D22" s="24">
        <v>8420</v>
      </c>
      <c r="E22" s="24">
        <v>0</v>
      </c>
      <c r="F22" s="16" t="s">
        <v>532</v>
      </c>
      <c r="G22" s="8"/>
    </row>
    <row r="23" spans="1:7" ht="20.25" customHeight="1" x14ac:dyDescent="0.2">
      <c r="A23" s="55">
        <v>6</v>
      </c>
      <c r="B23" s="32" t="s">
        <v>10</v>
      </c>
      <c r="C23" s="24">
        <v>0</v>
      </c>
      <c r="D23" s="24">
        <v>0</v>
      </c>
      <c r="E23" s="24">
        <v>0</v>
      </c>
      <c r="F23" s="16"/>
      <c r="G23" s="8"/>
    </row>
    <row r="24" spans="1:7" ht="20.25" customHeight="1" x14ac:dyDescent="0.2">
      <c r="A24" s="55">
        <v>7</v>
      </c>
      <c r="B24" s="32" t="s">
        <v>11</v>
      </c>
      <c r="C24" s="24">
        <v>0</v>
      </c>
      <c r="D24" s="24">
        <v>0</v>
      </c>
      <c r="E24" s="24">
        <v>0</v>
      </c>
      <c r="F24" s="16"/>
      <c r="G24" s="8"/>
    </row>
    <row r="25" spans="1:7" ht="20.25" customHeight="1" x14ac:dyDescent="0.2">
      <c r="A25" s="55">
        <v>8</v>
      </c>
      <c r="B25" s="56" t="s">
        <v>12</v>
      </c>
      <c r="C25" s="24">
        <v>0</v>
      </c>
      <c r="D25" s="24">
        <v>0</v>
      </c>
      <c r="E25" s="24">
        <v>0</v>
      </c>
      <c r="F25" s="16"/>
      <c r="G25" s="8"/>
    </row>
    <row r="26" spans="1:7" ht="20.25" customHeight="1" x14ac:dyDescent="0.2">
      <c r="A26" s="55">
        <v>9</v>
      </c>
      <c r="B26" s="32" t="s">
        <v>13</v>
      </c>
      <c r="C26" s="24">
        <v>0</v>
      </c>
      <c r="D26" s="24">
        <v>0</v>
      </c>
      <c r="E26" s="24">
        <v>0</v>
      </c>
      <c r="F26" s="16"/>
      <c r="G26" s="8"/>
    </row>
    <row r="27" spans="1:7" ht="20.25" customHeight="1" x14ac:dyDescent="0.2">
      <c r="A27" s="55">
        <v>10</v>
      </c>
      <c r="B27" s="32" t="s">
        <v>14</v>
      </c>
      <c r="C27" s="24">
        <v>0</v>
      </c>
      <c r="D27" s="24">
        <v>0</v>
      </c>
      <c r="E27" s="24">
        <v>0</v>
      </c>
      <c r="F27" s="16"/>
      <c r="G27" s="8"/>
    </row>
    <row r="28" spans="1:7" ht="20.25" customHeight="1" x14ac:dyDescent="0.2">
      <c r="A28" s="55">
        <v>11</v>
      </c>
      <c r="B28" s="32" t="s">
        <v>15</v>
      </c>
      <c r="C28" s="24">
        <v>0</v>
      </c>
      <c r="D28" s="24">
        <v>0</v>
      </c>
      <c r="E28" s="24">
        <v>0</v>
      </c>
      <c r="F28" s="16"/>
      <c r="G28" s="8"/>
    </row>
    <row r="29" spans="1:7" ht="20.25" customHeight="1" x14ac:dyDescent="0.2">
      <c r="A29" s="55">
        <v>12</v>
      </c>
      <c r="B29" s="32" t="s">
        <v>16</v>
      </c>
      <c r="C29" s="24">
        <v>0</v>
      </c>
      <c r="D29" s="24">
        <v>0</v>
      </c>
      <c r="E29" s="24">
        <v>0</v>
      </c>
      <c r="F29" s="16"/>
      <c r="G29" s="8"/>
    </row>
    <row r="30" spans="1:7" ht="20.25" customHeight="1" x14ac:dyDescent="0.2">
      <c r="A30" s="55">
        <v>13</v>
      </c>
      <c r="B30" s="32" t="s">
        <v>17</v>
      </c>
      <c r="C30" s="24">
        <f>'収益・費用明細書(様式3)'!G29</f>
        <v>880</v>
      </c>
      <c r="D30" s="24">
        <v>880</v>
      </c>
      <c r="E30" s="24">
        <v>0</v>
      </c>
      <c r="F30" s="16" t="s">
        <v>529</v>
      </c>
      <c r="G30" s="8"/>
    </row>
    <row r="31" spans="1:7" ht="20.25" customHeight="1" x14ac:dyDescent="0.2">
      <c r="A31" s="55">
        <v>14</v>
      </c>
      <c r="B31" s="32" t="s">
        <v>18</v>
      </c>
      <c r="C31" s="24">
        <f>'収益・費用明細書(様式3)'!G31</f>
        <v>18673</v>
      </c>
      <c r="D31" s="24">
        <v>0</v>
      </c>
      <c r="E31" s="24">
        <v>0</v>
      </c>
      <c r="F31" s="294">
        <v>1E-4</v>
      </c>
      <c r="G31" s="8"/>
    </row>
    <row r="32" spans="1:7" ht="20.25" customHeight="1" x14ac:dyDescent="0.2">
      <c r="A32" s="55"/>
      <c r="B32" s="32" t="s">
        <v>19</v>
      </c>
      <c r="C32" s="24">
        <f>SUM(C18:C31)</f>
        <v>450000</v>
      </c>
      <c r="D32" s="24">
        <f>SUM(D18:D31)</f>
        <v>431327</v>
      </c>
      <c r="E32" s="24">
        <f>SUM(E18:E31)</f>
        <v>0</v>
      </c>
      <c r="F32" s="16"/>
      <c r="G32" s="8"/>
    </row>
    <row r="33" spans="1:7" ht="20.25" customHeight="1" x14ac:dyDescent="0.2">
      <c r="A33" s="15"/>
      <c r="B33" s="32" t="s">
        <v>20</v>
      </c>
      <c r="C33" s="24">
        <f>C16-C32</f>
        <v>0</v>
      </c>
      <c r="D33" s="24">
        <f>D16-D32</f>
        <v>18673</v>
      </c>
      <c r="E33" s="24">
        <f>E16-E32</f>
        <v>0</v>
      </c>
      <c r="F33" s="16" t="s">
        <v>18</v>
      </c>
      <c r="G33" s="8"/>
    </row>
    <row r="34" spans="1:7" ht="15" customHeight="1" x14ac:dyDescent="0.2">
      <c r="A34" s="8"/>
      <c r="B34" s="36"/>
      <c r="C34" s="8"/>
      <c r="D34" s="8"/>
      <c r="E34" s="8"/>
      <c r="F34" s="8"/>
      <c r="G34" s="8"/>
    </row>
    <row r="35" spans="1:7" ht="15" customHeight="1" x14ac:dyDescent="0.2">
      <c r="A35" s="8"/>
      <c r="B35" s="36"/>
      <c r="C35" s="8"/>
      <c r="D35" s="8"/>
      <c r="E35" s="8"/>
      <c r="F35" s="8"/>
      <c r="G35" s="8"/>
    </row>
    <row r="36" spans="1:7" x14ac:dyDescent="0.2">
      <c r="A36" s="8"/>
      <c r="B36" s="8"/>
      <c r="C36" s="8"/>
      <c r="D36" s="8"/>
      <c r="E36" s="8"/>
      <c r="F36" s="8"/>
      <c r="G36" s="8"/>
    </row>
    <row r="37" spans="1:7" x14ac:dyDescent="0.2">
      <c r="A37" s="8"/>
      <c r="B37" s="8"/>
      <c r="C37" s="8"/>
      <c r="D37" s="8"/>
      <c r="E37" s="8"/>
      <c r="F37" s="8"/>
      <c r="G37" s="8"/>
    </row>
    <row r="38" spans="1:7" x14ac:dyDescent="0.2">
      <c r="A38" s="8"/>
      <c r="B38" s="8"/>
      <c r="C38" s="8"/>
      <c r="D38" s="8"/>
      <c r="E38" s="8"/>
      <c r="F38" s="8"/>
      <c r="G38" s="8"/>
    </row>
    <row r="39" spans="1:7" x14ac:dyDescent="0.2">
      <c r="A39" s="8"/>
      <c r="B39" s="8"/>
      <c r="C39" s="8"/>
      <c r="D39" s="8"/>
      <c r="E39" s="8"/>
      <c r="F39" s="8"/>
      <c r="G39" s="8"/>
    </row>
  </sheetData>
  <mergeCells count="2">
    <mergeCell ref="A2:F2"/>
    <mergeCell ref="B4:E4"/>
  </mergeCells>
  <phoneticPr fontId="3"/>
  <printOptions horizontalCentered="1"/>
  <pageMargins left="0.35433070866141736" right="0.51181102362204722" top="0.98425196850393704" bottom="0.98425196850393704" header="0.51181102362204722" footer="0.51181102362204722"/>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8FF7E2A-B0CC-40BD-8938-C10AB816AB34}">
  <sheetPr>
    <tabColor theme="0"/>
    <pageSetUpPr fitToPage="1"/>
  </sheetPr>
  <dimension ref="A1:K39"/>
  <sheetViews>
    <sheetView view="pageBreakPreview" zoomScale="85" zoomScaleNormal="100" zoomScaleSheetLayoutView="85" workbookViewId="0">
      <selection activeCell="J28" sqref="J28"/>
    </sheetView>
  </sheetViews>
  <sheetFormatPr defaultColWidth="9" defaultRowHeight="13.2" x14ac:dyDescent="0.2"/>
  <cols>
    <col min="1" max="1" width="1.6640625" style="7" customWidth="1"/>
    <col min="2" max="2" width="3.6640625" style="7" customWidth="1"/>
    <col min="3" max="3" width="1.6640625" style="7" customWidth="1"/>
    <col min="4" max="4" width="11.77734375" style="7" bestFit="1" customWidth="1"/>
    <col min="5" max="5" width="11.6640625" style="7" customWidth="1"/>
    <col min="6" max="6" width="31.88671875" style="7" customWidth="1"/>
    <col min="7" max="7" width="15.6640625" style="7" customWidth="1"/>
    <col min="8" max="8" width="15.5546875" style="7" customWidth="1"/>
    <col min="9" max="9" width="15.6640625" style="7" customWidth="1"/>
    <col min="10" max="10" width="5.109375" style="7" customWidth="1"/>
    <col min="11" max="11" width="4.109375" style="7" customWidth="1"/>
    <col min="12" max="16384" width="9" style="7"/>
  </cols>
  <sheetData>
    <row r="1" spans="1:11" ht="21" x14ac:dyDescent="0.2">
      <c r="A1" s="138"/>
      <c r="B1" s="8"/>
      <c r="C1" s="8"/>
      <c r="D1" s="346" t="s">
        <v>559</v>
      </c>
      <c r="E1" s="346"/>
      <c r="F1" s="346"/>
      <c r="G1" s="346"/>
      <c r="H1" s="346"/>
      <c r="I1" s="346"/>
      <c r="J1" s="346"/>
      <c r="K1" s="8"/>
    </row>
    <row r="2" spans="1:11" x14ac:dyDescent="0.2">
      <c r="A2" s="8"/>
      <c r="B2" s="348" t="s">
        <v>508</v>
      </c>
      <c r="C2" s="349"/>
      <c r="D2" s="349"/>
      <c r="E2" s="349"/>
      <c r="F2" s="349"/>
      <c r="G2" s="349"/>
      <c r="H2" s="300"/>
      <c r="I2" s="300"/>
      <c r="J2" s="9"/>
      <c r="K2" s="8"/>
    </row>
    <row r="3" spans="1:11" x14ac:dyDescent="0.2">
      <c r="A3" s="8"/>
      <c r="B3" s="8"/>
      <c r="C3" s="8"/>
      <c r="D3" s="9"/>
      <c r="E3" s="9"/>
      <c r="F3" s="9"/>
      <c r="G3" s="9"/>
      <c r="H3" s="9"/>
      <c r="I3" s="9"/>
      <c r="J3" s="9"/>
      <c r="K3" s="8"/>
    </row>
    <row r="4" spans="1:11" x14ac:dyDescent="0.2">
      <c r="A4" s="347" t="s">
        <v>94</v>
      </c>
      <c r="B4" s="347"/>
      <c r="C4" s="347"/>
      <c r="D4" s="347"/>
      <c r="E4" s="22"/>
      <c r="F4" s="8"/>
      <c r="G4" s="8"/>
      <c r="H4" s="8"/>
      <c r="I4" s="8"/>
      <c r="J4" s="9" t="s">
        <v>22</v>
      </c>
      <c r="K4" s="8"/>
    </row>
    <row r="5" spans="1:11" ht="30" customHeight="1" x14ac:dyDescent="0.2">
      <c r="A5" s="341" t="s">
        <v>23</v>
      </c>
      <c r="B5" s="342"/>
      <c r="C5" s="342"/>
      <c r="D5" s="343"/>
      <c r="E5" s="350" t="s">
        <v>25</v>
      </c>
      <c r="F5" s="343"/>
      <c r="G5" s="11" t="s">
        <v>1</v>
      </c>
      <c r="H5" s="17" t="s">
        <v>50</v>
      </c>
      <c r="I5" s="17" t="s">
        <v>52</v>
      </c>
      <c r="J5" s="11" t="s">
        <v>27</v>
      </c>
      <c r="K5" s="8"/>
    </row>
    <row r="6" spans="1:11" ht="30" customHeight="1" x14ac:dyDescent="0.2">
      <c r="A6" s="12" t="s">
        <v>28</v>
      </c>
      <c r="B6" s="19">
        <v>7</v>
      </c>
      <c r="C6" s="21" t="s">
        <v>166</v>
      </c>
      <c r="D6" s="16" t="s">
        <v>491</v>
      </c>
      <c r="E6" s="344" t="s">
        <v>492</v>
      </c>
      <c r="F6" s="345"/>
      <c r="G6" s="37">
        <v>450000</v>
      </c>
      <c r="H6" s="37">
        <f>H32</f>
        <v>431327</v>
      </c>
      <c r="I6" s="37">
        <f>G6-H6</f>
        <v>18673</v>
      </c>
      <c r="J6" s="16"/>
      <c r="K6" s="8"/>
    </row>
    <row r="7" spans="1:11" ht="30" hidden="1" customHeight="1" x14ac:dyDescent="0.2">
      <c r="A7" s="12" t="s">
        <v>28</v>
      </c>
      <c r="B7" s="19"/>
      <c r="C7" s="21" t="s">
        <v>166</v>
      </c>
      <c r="D7" s="16"/>
      <c r="E7" s="344"/>
      <c r="F7" s="345"/>
      <c r="G7" s="37"/>
      <c r="H7" s="37"/>
      <c r="I7" s="37"/>
      <c r="J7" s="16"/>
      <c r="K7" s="8"/>
    </row>
    <row r="8" spans="1:11" ht="30" hidden="1" customHeight="1" x14ac:dyDescent="0.2">
      <c r="A8" s="12" t="s">
        <v>28</v>
      </c>
      <c r="B8" s="19"/>
      <c r="C8" s="21" t="s">
        <v>166</v>
      </c>
      <c r="D8" s="16"/>
      <c r="E8" s="344"/>
      <c r="F8" s="345"/>
      <c r="G8" s="37"/>
      <c r="H8" s="37"/>
      <c r="I8" s="37"/>
      <c r="J8" s="16"/>
      <c r="K8" s="8"/>
    </row>
    <row r="9" spans="1:11" ht="30" hidden="1" customHeight="1" x14ac:dyDescent="0.2">
      <c r="A9" s="12" t="s">
        <v>28</v>
      </c>
      <c r="B9" s="19"/>
      <c r="C9" s="21" t="s">
        <v>166</v>
      </c>
      <c r="D9" s="16"/>
      <c r="E9" s="344"/>
      <c r="F9" s="345"/>
      <c r="G9" s="37"/>
      <c r="H9" s="37"/>
      <c r="I9" s="37"/>
      <c r="J9" s="16"/>
      <c r="K9" s="8"/>
    </row>
    <row r="10" spans="1:11" ht="30" customHeight="1" x14ac:dyDescent="0.2">
      <c r="A10" s="341" t="s">
        <v>30</v>
      </c>
      <c r="B10" s="342"/>
      <c r="C10" s="342"/>
      <c r="D10" s="342"/>
      <c r="E10" s="342"/>
      <c r="F10" s="343"/>
      <c r="G10" s="37">
        <f>SUM(G6:G9)</f>
        <v>450000</v>
      </c>
      <c r="H10" s="37">
        <f>H6</f>
        <v>431327</v>
      </c>
      <c r="I10" s="37">
        <f>I6</f>
        <v>18673</v>
      </c>
      <c r="J10" s="16"/>
      <c r="K10" s="8"/>
    </row>
    <row r="11" spans="1:11" ht="13.5" customHeight="1" x14ac:dyDescent="0.2">
      <c r="A11" s="8"/>
      <c r="B11" s="8"/>
      <c r="C11" s="8"/>
      <c r="D11" s="8"/>
      <c r="E11" s="8"/>
      <c r="F11" s="8"/>
      <c r="G11" s="8"/>
      <c r="H11" s="8"/>
      <c r="I11" s="8"/>
      <c r="J11" s="8"/>
      <c r="K11" s="8"/>
    </row>
    <row r="12" spans="1:11" ht="13.5" customHeight="1" x14ac:dyDescent="0.2">
      <c r="A12" s="8"/>
      <c r="B12" s="8"/>
      <c r="C12" s="8"/>
      <c r="D12" s="8"/>
      <c r="E12" s="8"/>
      <c r="F12" s="8"/>
      <c r="G12" s="8"/>
      <c r="H12" s="8"/>
      <c r="I12" s="8"/>
      <c r="J12" s="8"/>
      <c r="K12" s="8"/>
    </row>
    <row r="13" spans="1:11" ht="13.5" customHeight="1" x14ac:dyDescent="0.2">
      <c r="A13" s="8"/>
      <c r="B13" s="8"/>
      <c r="C13" s="8"/>
      <c r="D13" s="346"/>
      <c r="E13" s="346"/>
      <c r="F13" s="346"/>
      <c r="G13" s="346"/>
      <c r="H13" s="346"/>
      <c r="I13" s="346"/>
      <c r="J13" s="346"/>
      <c r="K13" s="8"/>
    </row>
    <row r="14" spans="1:11" ht="19.5" customHeight="1" x14ac:dyDescent="0.2">
      <c r="A14" s="347" t="s">
        <v>95</v>
      </c>
      <c r="B14" s="347"/>
      <c r="C14" s="347"/>
      <c r="D14" s="347"/>
      <c r="E14" s="8"/>
      <c r="F14" s="8"/>
      <c r="G14" s="8"/>
      <c r="H14" s="8"/>
      <c r="I14" s="8"/>
      <c r="J14" s="9" t="s">
        <v>22</v>
      </c>
      <c r="K14" s="8"/>
    </row>
    <row r="15" spans="1:11" ht="30" customHeight="1" x14ac:dyDescent="0.2">
      <c r="A15" s="341" t="s">
        <v>23</v>
      </c>
      <c r="B15" s="342"/>
      <c r="C15" s="342"/>
      <c r="D15" s="343"/>
      <c r="E15" s="11" t="s">
        <v>32</v>
      </c>
      <c r="F15" s="11" t="s">
        <v>34</v>
      </c>
      <c r="G15" s="11" t="s">
        <v>1</v>
      </c>
      <c r="H15" s="17" t="s">
        <v>50</v>
      </c>
      <c r="I15" s="17" t="s">
        <v>52</v>
      </c>
      <c r="J15" s="11" t="s">
        <v>27</v>
      </c>
      <c r="K15" s="8"/>
    </row>
    <row r="16" spans="1:11" ht="29.55" customHeight="1" x14ac:dyDescent="0.2">
      <c r="A16" s="38" t="s">
        <v>28</v>
      </c>
      <c r="B16" s="22">
        <v>1</v>
      </c>
      <c r="C16" s="8" t="s">
        <v>166</v>
      </c>
      <c r="D16" s="13" t="s">
        <v>493</v>
      </c>
      <c r="E16" s="16" t="s">
        <v>494</v>
      </c>
      <c r="F16" s="290" t="s">
        <v>562</v>
      </c>
      <c r="G16" s="24">
        <f>59790-29990</f>
        <v>29800</v>
      </c>
      <c r="H16" s="24">
        <f>59790-29990</f>
        <v>29800</v>
      </c>
      <c r="I16" s="288">
        <f>G16-H16</f>
        <v>0</v>
      </c>
      <c r="J16" s="304">
        <v>1</v>
      </c>
      <c r="K16" s="22"/>
    </row>
    <row r="17" spans="1:11" ht="45.45" hidden="1" customHeight="1" x14ac:dyDescent="0.2">
      <c r="A17" s="38"/>
      <c r="B17" s="22"/>
      <c r="C17" s="8"/>
      <c r="D17" s="13"/>
      <c r="E17" s="289" t="s">
        <v>503</v>
      </c>
      <c r="F17" s="287" t="s">
        <v>501</v>
      </c>
      <c r="G17" s="288">
        <v>0</v>
      </c>
      <c r="H17" s="288">
        <v>0</v>
      </c>
      <c r="I17" s="288">
        <f t="shared" ref="I17:I32" si="0">G17-H17</f>
        <v>0</v>
      </c>
      <c r="J17" s="304">
        <v>1</v>
      </c>
      <c r="K17" s="22"/>
    </row>
    <row r="18" spans="1:11" ht="29.55" customHeight="1" x14ac:dyDescent="0.2">
      <c r="A18" s="38"/>
      <c r="B18" s="22"/>
      <c r="C18" s="8"/>
      <c r="D18" s="13"/>
      <c r="E18" s="16" t="s">
        <v>494</v>
      </c>
      <c r="F18" s="296" t="s">
        <v>561</v>
      </c>
      <c r="G18" s="39">
        <f>13880-13880</f>
        <v>0</v>
      </c>
      <c r="H18" s="39">
        <f>13880-13880</f>
        <v>0</v>
      </c>
      <c r="I18" s="288">
        <f t="shared" si="0"/>
        <v>0</v>
      </c>
      <c r="J18" s="304">
        <v>1</v>
      </c>
      <c r="K18" s="22"/>
    </row>
    <row r="19" spans="1:11" ht="30" customHeight="1" x14ac:dyDescent="0.2">
      <c r="A19" s="14"/>
      <c r="B19" s="8"/>
      <c r="C19" s="8"/>
      <c r="D19" s="13"/>
      <c r="E19" s="13" t="s">
        <v>494</v>
      </c>
      <c r="F19" s="286" t="s">
        <v>499</v>
      </c>
      <c r="G19" s="35">
        <v>12220</v>
      </c>
      <c r="H19" s="35">
        <v>12220</v>
      </c>
      <c r="I19" s="288">
        <f t="shared" si="0"/>
        <v>0</v>
      </c>
      <c r="J19" s="304">
        <v>1</v>
      </c>
      <c r="K19" s="22"/>
    </row>
    <row r="20" spans="1:11" ht="30" customHeight="1" x14ac:dyDescent="0.2">
      <c r="A20" s="14"/>
      <c r="B20" s="8"/>
      <c r="C20" s="8"/>
      <c r="D20" s="35"/>
      <c r="E20" s="289" t="s">
        <v>494</v>
      </c>
      <c r="F20" s="287" t="s">
        <v>500</v>
      </c>
      <c r="G20" s="288">
        <v>12220</v>
      </c>
      <c r="H20" s="288">
        <v>12220</v>
      </c>
      <c r="I20" s="288">
        <f t="shared" si="0"/>
        <v>0</v>
      </c>
      <c r="J20" s="304">
        <v>1</v>
      </c>
      <c r="K20" s="22"/>
    </row>
    <row r="21" spans="1:11" ht="30" customHeight="1" x14ac:dyDescent="0.2">
      <c r="A21" s="14"/>
      <c r="B21" s="8"/>
      <c r="C21" s="8"/>
      <c r="D21" s="13"/>
      <c r="E21" s="21" t="s">
        <v>504</v>
      </c>
      <c r="F21" s="287" t="s">
        <v>505</v>
      </c>
      <c r="G21" s="288">
        <v>1500</v>
      </c>
      <c r="H21" s="24">
        <v>1500</v>
      </c>
      <c r="I21" s="288">
        <f>G21-H21</f>
        <v>0</v>
      </c>
      <c r="J21" s="301">
        <v>2</v>
      </c>
      <c r="K21" s="22"/>
    </row>
    <row r="22" spans="1:11" ht="30" customHeight="1" x14ac:dyDescent="0.2">
      <c r="A22" s="15"/>
      <c r="B22" s="21"/>
      <c r="C22" s="21"/>
      <c r="D22" s="16"/>
      <c r="E22" s="21"/>
      <c r="F22" s="31" t="s">
        <v>36</v>
      </c>
      <c r="G22" s="39">
        <f>SUM(G16:G21)</f>
        <v>55740</v>
      </c>
      <c r="H22" s="24">
        <f>SUM(H16:H21)</f>
        <v>55740</v>
      </c>
      <c r="I22" s="288">
        <f t="shared" si="0"/>
        <v>0</v>
      </c>
      <c r="J22" s="43"/>
      <c r="K22" s="22"/>
    </row>
    <row r="23" spans="1:11" ht="30" customHeight="1" x14ac:dyDescent="0.2">
      <c r="A23" s="38" t="s">
        <v>28</v>
      </c>
      <c r="B23" s="22">
        <v>4</v>
      </c>
      <c r="C23" s="8" t="s">
        <v>166</v>
      </c>
      <c r="D23" s="13" t="s">
        <v>495</v>
      </c>
      <c r="E23" s="16" t="s">
        <v>496</v>
      </c>
      <c r="F23" s="290" t="s">
        <v>506</v>
      </c>
      <c r="G23" s="24">
        <v>356387</v>
      </c>
      <c r="H23" s="24">
        <f>36387+320000</f>
        <v>356387</v>
      </c>
      <c r="I23" s="288">
        <f t="shared" si="0"/>
        <v>0</v>
      </c>
      <c r="J23" s="301">
        <v>3</v>
      </c>
      <c r="K23" s="22"/>
    </row>
    <row r="24" spans="1:11" ht="30" customHeight="1" x14ac:dyDescent="0.2">
      <c r="A24" s="38"/>
      <c r="B24" s="22"/>
      <c r="C24" s="8"/>
      <c r="D24" s="13"/>
      <c r="E24" s="16" t="s">
        <v>507</v>
      </c>
      <c r="F24" s="290" t="s">
        <v>514</v>
      </c>
      <c r="G24" s="24">
        <v>9900</v>
      </c>
      <c r="H24" s="24">
        <f>4400+5500</f>
        <v>9900</v>
      </c>
      <c r="I24" s="288">
        <f t="shared" si="0"/>
        <v>0</v>
      </c>
      <c r="J24" s="301" t="s">
        <v>560</v>
      </c>
      <c r="K24" s="22"/>
    </row>
    <row r="25" spans="1:11" ht="30" customHeight="1" x14ac:dyDescent="0.2">
      <c r="A25" s="15"/>
      <c r="B25" s="21"/>
      <c r="C25" s="21"/>
      <c r="D25" s="16"/>
      <c r="E25" s="21"/>
      <c r="F25" s="16" t="s">
        <v>36</v>
      </c>
      <c r="G25" s="24">
        <f>SUM(G23:G24)</f>
        <v>366287</v>
      </c>
      <c r="H25" s="24">
        <f>SUM(H23:H24)</f>
        <v>366287</v>
      </c>
      <c r="I25" s="288">
        <f t="shared" si="0"/>
        <v>0</v>
      </c>
      <c r="J25" s="43"/>
      <c r="K25" s="22"/>
    </row>
    <row r="26" spans="1:11" ht="30" customHeight="1" x14ac:dyDescent="0.2">
      <c r="A26" s="38" t="s">
        <v>28</v>
      </c>
      <c r="B26" s="22">
        <v>5</v>
      </c>
      <c r="C26" s="8" t="s">
        <v>166</v>
      </c>
      <c r="D26" s="13" t="s">
        <v>519</v>
      </c>
      <c r="E26" s="21" t="s">
        <v>497</v>
      </c>
      <c r="F26" s="287" t="s">
        <v>498</v>
      </c>
      <c r="G26" s="24">
        <v>8420</v>
      </c>
      <c r="H26" s="24">
        <v>8420</v>
      </c>
      <c r="I26" s="288">
        <f t="shared" si="0"/>
        <v>0</v>
      </c>
      <c r="J26" s="301">
        <v>6</v>
      </c>
      <c r="K26" s="22"/>
    </row>
    <row r="27" spans="1:11" ht="30" customHeight="1" x14ac:dyDescent="0.2">
      <c r="A27" s="15"/>
      <c r="B27" s="21"/>
      <c r="C27" s="21"/>
      <c r="D27" s="16"/>
      <c r="E27" s="21"/>
      <c r="F27" s="16" t="s">
        <v>36</v>
      </c>
      <c r="G27" s="24">
        <f>SUM(G26:G26)</f>
        <v>8420</v>
      </c>
      <c r="H27" s="24">
        <f>H26</f>
        <v>8420</v>
      </c>
      <c r="I27" s="288">
        <f t="shared" si="0"/>
        <v>0</v>
      </c>
      <c r="J27" s="43"/>
      <c r="K27" s="22"/>
    </row>
    <row r="28" spans="1:11" ht="30" customHeight="1" x14ac:dyDescent="0.2">
      <c r="A28" s="38" t="s">
        <v>28</v>
      </c>
      <c r="B28" s="22">
        <v>13</v>
      </c>
      <c r="C28" s="8" t="s">
        <v>166</v>
      </c>
      <c r="D28" s="13" t="s">
        <v>17</v>
      </c>
      <c r="E28" s="21"/>
      <c r="F28" s="293" t="s">
        <v>530</v>
      </c>
      <c r="G28" s="24">
        <v>880</v>
      </c>
      <c r="H28" s="24">
        <v>880</v>
      </c>
      <c r="I28" s="288">
        <f t="shared" si="0"/>
        <v>0</v>
      </c>
      <c r="J28" s="301">
        <v>3</v>
      </c>
      <c r="K28" s="22"/>
    </row>
    <row r="29" spans="1:11" ht="30" customHeight="1" x14ac:dyDescent="0.2">
      <c r="A29" s="15"/>
      <c r="B29" s="21"/>
      <c r="C29" s="21"/>
      <c r="D29" s="16"/>
      <c r="E29" s="21"/>
      <c r="F29" s="16" t="s">
        <v>36</v>
      </c>
      <c r="G29" s="24">
        <f>SUM(G28:G28)</f>
        <v>880</v>
      </c>
      <c r="H29" s="24">
        <f>H28</f>
        <v>880</v>
      </c>
      <c r="I29" s="288">
        <f t="shared" si="0"/>
        <v>0</v>
      </c>
      <c r="J29" s="43"/>
      <c r="K29" s="22"/>
    </row>
    <row r="30" spans="1:11" ht="30" customHeight="1" x14ac:dyDescent="0.2">
      <c r="A30" s="38" t="s">
        <v>28</v>
      </c>
      <c r="B30" s="22">
        <v>14</v>
      </c>
      <c r="C30" s="8" t="s">
        <v>166</v>
      </c>
      <c r="D30" s="13" t="s">
        <v>18</v>
      </c>
      <c r="E30" s="21"/>
      <c r="F30" s="293">
        <f>G30/450000</f>
        <v>4.1495555555555556E-2</v>
      </c>
      <c r="G30" s="24">
        <f>450000-431327</f>
        <v>18673</v>
      </c>
      <c r="H30" s="24">
        <v>0</v>
      </c>
      <c r="I30" s="288">
        <f t="shared" si="0"/>
        <v>18673</v>
      </c>
      <c r="J30" s="43"/>
      <c r="K30" s="22"/>
    </row>
    <row r="31" spans="1:11" ht="30" customHeight="1" x14ac:dyDescent="0.2">
      <c r="A31" s="15"/>
      <c r="B31" s="21"/>
      <c r="C31" s="21"/>
      <c r="D31" s="16"/>
      <c r="E31" s="21"/>
      <c r="F31" s="16" t="s">
        <v>36</v>
      </c>
      <c r="G31" s="24">
        <f>SUM(G30:G30)</f>
        <v>18673</v>
      </c>
      <c r="H31" s="24">
        <v>0</v>
      </c>
      <c r="I31" s="288">
        <f t="shared" si="0"/>
        <v>18673</v>
      </c>
      <c r="J31" s="43"/>
      <c r="K31" s="22"/>
    </row>
    <row r="32" spans="1:11" ht="30" customHeight="1" x14ac:dyDescent="0.2">
      <c r="A32" s="15"/>
      <c r="B32" s="21"/>
      <c r="C32" s="21"/>
      <c r="D32" s="21"/>
      <c r="E32" s="21"/>
      <c r="F32" s="16" t="s">
        <v>38</v>
      </c>
      <c r="G32" s="24">
        <f>SUM(G27,G25,G22,G29,G31)</f>
        <v>450000</v>
      </c>
      <c r="H32" s="24">
        <f>H22+H25+H27+H29+H31</f>
        <v>431327</v>
      </c>
      <c r="I32" s="288">
        <f t="shared" si="0"/>
        <v>18673</v>
      </c>
      <c r="J32" s="43"/>
      <c r="K32" s="22"/>
    </row>
    <row r="33" spans="1:11" ht="19.5" customHeight="1" x14ac:dyDescent="0.2">
      <c r="A33" s="8"/>
      <c r="B33" s="8"/>
      <c r="C33" s="8"/>
      <c r="D33" s="8"/>
      <c r="E33" s="8"/>
      <c r="F33" s="8"/>
      <c r="G33" s="8"/>
      <c r="H33" s="8"/>
      <c r="I33" s="8"/>
      <c r="J33" s="8"/>
      <c r="K33" s="8"/>
    </row>
    <row r="34" spans="1:11" ht="19.5" customHeight="1" x14ac:dyDescent="0.2">
      <c r="A34" s="8"/>
      <c r="B34" s="8"/>
      <c r="C34" s="8"/>
      <c r="D34" s="8"/>
      <c r="E34" s="8"/>
      <c r="F34" s="8"/>
      <c r="G34" s="8"/>
      <c r="H34" s="8"/>
      <c r="I34" s="8"/>
      <c r="J34" s="8"/>
      <c r="K34" s="8"/>
    </row>
    <row r="35" spans="1:11" ht="19.5" customHeight="1" x14ac:dyDescent="0.2">
      <c r="A35" s="8"/>
      <c r="B35" s="8"/>
      <c r="C35" s="8"/>
      <c r="D35" s="8"/>
      <c r="E35" s="8"/>
      <c r="F35" s="8"/>
      <c r="G35" s="8"/>
      <c r="H35" s="8"/>
      <c r="I35" s="8"/>
      <c r="J35" s="8"/>
      <c r="K35" s="8"/>
    </row>
    <row r="36" spans="1:11" ht="19.5" customHeight="1" x14ac:dyDescent="0.2">
      <c r="A36" s="8"/>
      <c r="B36" s="8"/>
      <c r="C36" s="8"/>
      <c r="D36" s="8"/>
      <c r="E36" s="8"/>
      <c r="F36" s="8"/>
      <c r="G36" s="8"/>
      <c r="H36" s="8"/>
      <c r="I36" s="8"/>
      <c r="J36" s="8"/>
      <c r="K36" s="8"/>
    </row>
    <row r="37" spans="1:11" ht="19.5" customHeight="1" x14ac:dyDescent="0.2">
      <c r="A37" s="8"/>
      <c r="B37" s="8"/>
      <c r="C37" s="8"/>
      <c r="D37" s="8"/>
      <c r="E37" s="8"/>
      <c r="F37" s="8"/>
      <c r="G37" s="8"/>
      <c r="H37" s="8"/>
      <c r="I37" s="8"/>
      <c r="J37" s="8"/>
      <c r="K37" s="8"/>
    </row>
    <row r="38" spans="1:11" ht="19.5" customHeight="1" x14ac:dyDescent="0.2">
      <c r="A38" s="8"/>
      <c r="B38" s="8"/>
      <c r="C38" s="8"/>
      <c r="D38" s="8"/>
      <c r="E38" s="8"/>
      <c r="F38" s="8"/>
      <c r="G38" s="8"/>
      <c r="H38" s="8"/>
      <c r="I38" s="8"/>
      <c r="J38" s="8"/>
      <c r="K38" s="8"/>
    </row>
    <row r="39" spans="1:11" ht="19.5" customHeight="1" x14ac:dyDescent="0.2">
      <c r="A39" s="8"/>
      <c r="B39" s="8"/>
      <c r="C39" s="8"/>
      <c r="D39" s="8"/>
      <c r="E39" s="8"/>
      <c r="F39" s="8"/>
      <c r="G39" s="8"/>
      <c r="H39" s="8"/>
      <c r="I39" s="8"/>
      <c r="J39" s="8"/>
      <c r="K39" s="8"/>
    </row>
  </sheetData>
  <mergeCells count="13">
    <mergeCell ref="A15:D15"/>
    <mergeCell ref="E7:F7"/>
    <mergeCell ref="E8:F8"/>
    <mergeCell ref="E9:F9"/>
    <mergeCell ref="A10:F10"/>
    <mergeCell ref="D13:J13"/>
    <mergeCell ref="A14:D14"/>
    <mergeCell ref="E6:F6"/>
    <mergeCell ref="D1:J1"/>
    <mergeCell ref="B2:G2"/>
    <mergeCell ref="A4:D4"/>
    <mergeCell ref="A5:D5"/>
    <mergeCell ref="E5:F5"/>
  </mergeCells>
  <phoneticPr fontId="3"/>
  <hyperlinks>
    <hyperlink ref="J21" r:id="rId1" display="ryoshusyo\2 apple.pdf" xr:uid="{E729CA66-9C52-45E0-A7B7-A7D34093CAD9}"/>
    <hyperlink ref="J23" r:id="rId2" display="ryoshusyo\3 nishino furikomi0.pdf" xr:uid="{E8B4EEB6-5F91-43EC-97EA-16DB77B63C87}"/>
    <hyperlink ref="J24" r:id="rId3" xr:uid="{2A8BBF45-8137-499B-BBE4-536E9A16129A}"/>
    <hyperlink ref="J26" r:id="rId4" display="ryoshusyo\6 rakusuru.pdf" xr:uid="{B3A5B6F7-8D33-4CE9-8D20-B2217FF75EFC}"/>
    <hyperlink ref="J28" r:id="rId5" display="ryoshusyo\3 nishino furikomi.png" xr:uid="{A352418E-FFDC-4B4B-B9A9-72C03CBFFFEF}"/>
    <hyperlink ref="J16" r:id="rId6" display="ryoshusyo\1 budounooka.pdf" xr:uid="{8DD9B55F-51ED-42EF-8D87-EBD22096C3F1}"/>
    <hyperlink ref="J17:J20" r:id="rId7" display="ryoshusyo\1 budounooka.pdf" xr:uid="{BDC0BB6D-14DA-4371-85CA-A731B88E846D}"/>
  </hyperlinks>
  <printOptions horizontalCentered="1"/>
  <pageMargins left="0.78740157480314965" right="0.78740157480314965" top="0.98425196850393704" bottom="0.55118110236220474" header="0.51181102362204722" footer="0.51181102362204722"/>
  <pageSetup paperSize="9" scale="76" orientation="portrait" r:id="rId8"/>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G36"/>
  <sheetViews>
    <sheetView view="pageBreakPreview" topLeftCell="A13" zoomScaleNormal="100" zoomScaleSheetLayoutView="100" workbookViewId="0">
      <selection activeCell="D8" sqref="D8"/>
    </sheetView>
  </sheetViews>
  <sheetFormatPr defaultColWidth="9" defaultRowHeight="13.2" x14ac:dyDescent="0.2"/>
  <cols>
    <col min="1" max="3" width="9" style="7"/>
    <col min="4" max="5" width="10.6640625" style="7" customWidth="1"/>
    <col min="6" max="6" width="9.6640625" style="7" customWidth="1"/>
    <col min="7" max="7" width="65.77734375" style="7" customWidth="1"/>
    <col min="8" max="16384" width="9" style="7"/>
  </cols>
  <sheetData>
    <row r="1" spans="1:7" x14ac:dyDescent="0.2">
      <c r="A1" s="400" t="s">
        <v>436</v>
      </c>
      <c r="B1" s="400"/>
      <c r="C1" s="400"/>
      <c r="D1" s="400"/>
      <c r="E1" s="400"/>
      <c r="F1" s="400"/>
      <c r="G1" s="400"/>
    </row>
    <row r="3" spans="1:7" ht="20.25" customHeight="1" x14ac:dyDescent="0.2">
      <c r="A3" s="401" t="s">
        <v>61</v>
      </c>
      <c r="B3" s="401"/>
      <c r="C3" s="401"/>
      <c r="D3" s="401"/>
      <c r="E3" s="401"/>
      <c r="F3" s="401"/>
      <c r="G3" s="401"/>
    </row>
    <row r="4" spans="1:7" ht="20.25" customHeight="1" x14ac:dyDescent="0.2">
      <c r="A4" s="402" t="s">
        <v>563</v>
      </c>
      <c r="B4" s="403"/>
      <c r="C4" s="403"/>
      <c r="D4" s="403"/>
      <c r="E4" s="403"/>
      <c r="F4" s="403"/>
      <c r="G4" s="403"/>
    </row>
    <row r="5" spans="1:7" ht="20.25" customHeight="1" x14ac:dyDescent="0.2"/>
    <row r="6" spans="1:7" ht="20.25" customHeight="1" x14ac:dyDescent="0.2">
      <c r="A6" s="404" t="s">
        <v>22</v>
      </c>
      <c r="B6" s="404"/>
      <c r="C6" s="404"/>
      <c r="D6" s="404"/>
      <c r="E6" s="404"/>
      <c r="F6" s="404"/>
      <c r="G6" s="404"/>
    </row>
    <row r="7" spans="1:7" ht="20.25" customHeight="1" x14ac:dyDescent="0.2">
      <c r="A7" s="193" t="s">
        <v>164</v>
      </c>
      <c r="B7" s="194" t="s">
        <v>62</v>
      </c>
      <c r="C7" s="193" t="s">
        <v>159</v>
      </c>
      <c r="D7" s="195" t="s">
        <v>63</v>
      </c>
      <c r="E7" s="195" t="s">
        <v>64</v>
      </c>
      <c r="F7" s="195" t="s">
        <v>65</v>
      </c>
      <c r="G7" s="195" t="s">
        <v>66</v>
      </c>
    </row>
    <row r="8" spans="1:7" ht="20.25" customHeight="1" x14ac:dyDescent="0.2">
      <c r="A8" s="398" t="s">
        <v>99</v>
      </c>
      <c r="B8" s="399"/>
      <c r="C8" s="194"/>
      <c r="D8" s="137"/>
      <c r="E8" s="137"/>
      <c r="F8" s="137"/>
      <c r="G8" s="59"/>
    </row>
    <row r="9" spans="1:7" ht="20.25" customHeight="1" x14ac:dyDescent="0.2">
      <c r="A9" s="197"/>
      <c r="B9" s="198"/>
      <c r="C9" s="199"/>
      <c r="D9" s="200"/>
      <c r="E9" s="200"/>
      <c r="F9" s="200">
        <f>D9-E9</f>
        <v>0</v>
      </c>
      <c r="G9" s="199"/>
    </row>
    <row r="10" spans="1:7" ht="20.25" customHeight="1" x14ac:dyDescent="0.2">
      <c r="A10" s="197"/>
      <c r="B10" s="198"/>
      <c r="C10" s="199"/>
      <c r="D10" s="200"/>
      <c r="E10" s="200"/>
      <c r="F10" s="200">
        <f>D10-E10</f>
        <v>0</v>
      </c>
      <c r="G10" s="199"/>
    </row>
    <row r="11" spans="1:7" ht="20.25" customHeight="1" x14ac:dyDescent="0.2">
      <c r="A11" s="197"/>
      <c r="B11" s="198"/>
      <c r="C11" s="199"/>
      <c r="D11" s="200"/>
      <c r="E11" s="200"/>
      <c r="F11" s="200">
        <f>D11-E11</f>
        <v>0</v>
      </c>
      <c r="G11" s="199"/>
    </row>
    <row r="12" spans="1:7" ht="20.25" customHeight="1" x14ac:dyDescent="0.2">
      <c r="A12" s="197"/>
      <c r="B12" s="198"/>
      <c r="C12" s="199"/>
      <c r="D12" s="200"/>
      <c r="E12" s="200"/>
      <c r="F12" s="200">
        <f>D12-E12</f>
        <v>0</v>
      </c>
      <c r="G12" s="199"/>
    </row>
    <row r="13" spans="1:7" ht="20.25" customHeight="1" x14ac:dyDescent="0.2">
      <c r="A13" s="197"/>
      <c r="B13" s="198"/>
      <c r="C13" s="199"/>
      <c r="D13" s="200"/>
      <c r="E13" s="200"/>
      <c r="F13" s="200">
        <f>D13-E13</f>
        <v>0</v>
      </c>
      <c r="G13" s="59"/>
    </row>
    <row r="14" spans="1:7" ht="20.25" customHeight="1" x14ac:dyDescent="0.2">
      <c r="A14" s="398" t="s">
        <v>75</v>
      </c>
      <c r="B14" s="399"/>
      <c r="C14" s="196"/>
      <c r="D14" s="201"/>
      <c r="E14" s="201"/>
      <c r="F14" s="201"/>
      <c r="G14" s="137"/>
    </row>
    <row r="15" spans="1:7" ht="20.25" customHeight="1" x14ac:dyDescent="0.2">
      <c r="A15" s="14" t="s">
        <v>18</v>
      </c>
      <c r="B15" s="198"/>
      <c r="C15" s="199"/>
      <c r="D15" s="200">
        <v>18673</v>
      </c>
      <c r="E15" s="200">
        <v>0</v>
      </c>
      <c r="F15" s="35" t="s">
        <v>564</v>
      </c>
      <c r="G15" s="13"/>
    </row>
    <row r="16" spans="1:7" ht="20.25" customHeight="1" x14ac:dyDescent="0.2">
      <c r="A16" s="197"/>
      <c r="B16" s="198"/>
      <c r="C16" s="199"/>
      <c r="D16" s="200"/>
      <c r="E16" s="200"/>
      <c r="F16" s="35">
        <v>0</v>
      </c>
      <c r="G16" s="199"/>
    </row>
    <row r="17" spans="1:7" ht="20.25" customHeight="1" x14ac:dyDescent="0.2">
      <c r="A17" s="197"/>
      <c r="B17" s="198"/>
      <c r="C17" s="199"/>
      <c r="D17" s="200"/>
      <c r="E17" s="200"/>
      <c r="F17" s="200">
        <f t="shared" ref="F17:F33" si="0">D17-E17</f>
        <v>0</v>
      </c>
      <c r="G17" s="199"/>
    </row>
    <row r="18" spans="1:7" ht="20.25" customHeight="1" x14ac:dyDescent="0.2">
      <c r="A18" s="197"/>
      <c r="B18" s="198"/>
      <c r="C18" s="199"/>
      <c r="D18" s="200"/>
      <c r="E18" s="200"/>
      <c r="F18" s="200">
        <f t="shared" si="0"/>
        <v>0</v>
      </c>
      <c r="G18" s="199"/>
    </row>
    <row r="19" spans="1:7" ht="20.25" customHeight="1" x14ac:dyDescent="0.2">
      <c r="A19" s="197"/>
      <c r="B19" s="198"/>
      <c r="C19" s="199"/>
      <c r="D19" s="200"/>
      <c r="E19" s="200"/>
      <c r="F19" s="200">
        <f t="shared" si="0"/>
        <v>0</v>
      </c>
      <c r="G19" s="199"/>
    </row>
    <row r="20" spans="1:7" ht="20.25" customHeight="1" x14ac:dyDescent="0.2">
      <c r="A20" s="197"/>
      <c r="B20" s="198"/>
      <c r="C20" s="199"/>
      <c r="D20" s="200"/>
      <c r="E20" s="200"/>
      <c r="F20" s="200">
        <f t="shared" si="0"/>
        <v>0</v>
      </c>
      <c r="G20" s="199"/>
    </row>
    <row r="21" spans="1:7" ht="20.25" customHeight="1" x14ac:dyDescent="0.2">
      <c r="A21" s="197"/>
      <c r="B21" s="198"/>
      <c r="C21" s="199"/>
      <c r="D21" s="200"/>
      <c r="E21" s="200"/>
      <c r="F21" s="200">
        <f t="shared" si="0"/>
        <v>0</v>
      </c>
      <c r="G21" s="199"/>
    </row>
    <row r="22" spans="1:7" ht="20.25" customHeight="1" x14ac:dyDescent="0.2">
      <c r="A22" s="197"/>
      <c r="B22" s="198"/>
      <c r="C22" s="199"/>
      <c r="D22" s="200"/>
      <c r="E22" s="200"/>
      <c r="F22" s="200">
        <f t="shared" si="0"/>
        <v>0</v>
      </c>
      <c r="G22" s="199"/>
    </row>
    <row r="23" spans="1:7" ht="20.25" customHeight="1" x14ac:dyDescent="0.2">
      <c r="A23" s="197"/>
      <c r="B23" s="198"/>
      <c r="C23" s="199"/>
      <c r="D23" s="200"/>
      <c r="E23" s="200"/>
      <c r="F23" s="200">
        <f t="shared" si="0"/>
        <v>0</v>
      </c>
      <c r="G23" s="199"/>
    </row>
    <row r="24" spans="1:7" ht="20.25" customHeight="1" x14ac:dyDescent="0.2">
      <c r="A24" s="197"/>
      <c r="B24" s="198"/>
      <c r="C24" s="199"/>
      <c r="D24" s="200"/>
      <c r="E24" s="200"/>
      <c r="F24" s="200">
        <f t="shared" si="0"/>
        <v>0</v>
      </c>
      <c r="G24" s="199"/>
    </row>
    <row r="25" spans="1:7" ht="20.25" customHeight="1" x14ac:dyDescent="0.2">
      <c r="A25" s="197"/>
      <c r="B25" s="198"/>
      <c r="C25" s="199"/>
      <c r="D25" s="200"/>
      <c r="E25" s="200"/>
      <c r="F25" s="200">
        <f t="shared" si="0"/>
        <v>0</v>
      </c>
      <c r="G25" s="199"/>
    </row>
    <row r="26" spans="1:7" ht="20.25" customHeight="1" x14ac:dyDescent="0.2">
      <c r="A26" s="197"/>
      <c r="B26" s="198"/>
      <c r="C26" s="199"/>
      <c r="D26" s="200"/>
      <c r="E26" s="200"/>
      <c r="F26" s="200">
        <f t="shared" si="0"/>
        <v>0</v>
      </c>
      <c r="G26" s="199"/>
    </row>
    <row r="27" spans="1:7" ht="20.25" customHeight="1" x14ac:dyDescent="0.2">
      <c r="A27" s="197"/>
      <c r="B27" s="198"/>
      <c r="C27" s="199"/>
      <c r="D27" s="200"/>
      <c r="E27" s="200"/>
      <c r="F27" s="200">
        <f t="shared" si="0"/>
        <v>0</v>
      </c>
      <c r="G27" s="199"/>
    </row>
    <row r="28" spans="1:7" ht="20.25" customHeight="1" x14ac:dyDescent="0.2">
      <c r="A28" s="197"/>
      <c r="B28" s="198"/>
      <c r="C28" s="199"/>
      <c r="D28" s="200"/>
      <c r="E28" s="200"/>
      <c r="F28" s="200">
        <f t="shared" si="0"/>
        <v>0</v>
      </c>
      <c r="G28" s="199"/>
    </row>
    <row r="29" spans="1:7" ht="20.25" customHeight="1" x14ac:dyDescent="0.2">
      <c r="A29" s="197"/>
      <c r="B29" s="198"/>
      <c r="C29" s="199"/>
      <c r="D29" s="200"/>
      <c r="E29" s="200"/>
      <c r="F29" s="200">
        <f t="shared" si="0"/>
        <v>0</v>
      </c>
      <c r="G29" s="199"/>
    </row>
    <row r="30" spans="1:7" ht="20.25" customHeight="1" x14ac:dyDescent="0.2">
      <c r="A30" s="197"/>
      <c r="B30" s="198"/>
      <c r="C30" s="199"/>
      <c r="D30" s="200"/>
      <c r="E30" s="200"/>
      <c r="F30" s="200">
        <f t="shared" si="0"/>
        <v>0</v>
      </c>
      <c r="G30" s="199"/>
    </row>
    <row r="31" spans="1:7" ht="20.25" customHeight="1" x14ac:dyDescent="0.2">
      <c r="A31" s="197"/>
      <c r="B31" s="198"/>
      <c r="C31" s="199"/>
      <c r="D31" s="200"/>
      <c r="E31" s="200"/>
      <c r="F31" s="200">
        <f t="shared" si="0"/>
        <v>0</v>
      </c>
      <c r="G31" s="199"/>
    </row>
    <row r="32" spans="1:7" ht="20.25" customHeight="1" x14ac:dyDescent="0.2">
      <c r="A32" s="197"/>
      <c r="B32" s="198"/>
      <c r="C32" s="199"/>
      <c r="D32" s="200"/>
      <c r="E32" s="200"/>
      <c r="F32" s="200">
        <f t="shared" si="0"/>
        <v>0</v>
      </c>
      <c r="G32" s="199"/>
    </row>
    <row r="33" spans="1:7" ht="20.25" customHeight="1" x14ac:dyDescent="0.2">
      <c r="A33" s="202"/>
      <c r="B33" s="203"/>
      <c r="C33" s="59"/>
      <c r="D33" s="58"/>
      <c r="E33" s="58"/>
      <c r="F33" s="58">
        <f t="shared" si="0"/>
        <v>0</v>
      </c>
      <c r="G33" s="59"/>
    </row>
    <row r="35" spans="1:7" x14ac:dyDescent="0.2">
      <c r="A35" s="134" t="s">
        <v>67</v>
      </c>
      <c r="B35" s="7" t="s">
        <v>68</v>
      </c>
    </row>
    <row r="36" spans="1:7" x14ac:dyDescent="0.2">
      <c r="A36" s="134" t="s">
        <v>67</v>
      </c>
      <c r="B36" s="7" t="s">
        <v>69</v>
      </c>
    </row>
  </sheetData>
  <mergeCells count="6">
    <mergeCell ref="A8:B8"/>
    <mergeCell ref="A14:B14"/>
    <mergeCell ref="A1:G1"/>
    <mergeCell ref="A3:G3"/>
    <mergeCell ref="A4:G4"/>
    <mergeCell ref="A6:G6"/>
  </mergeCells>
  <phoneticPr fontId="3"/>
  <printOptions horizontalCentered="1"/>
  <pageMargins left="0.78740157480314965" right="0.78740157480314965" top="0.98425196850393704" bottom="0.98425196850393704" header="0.51181102362204722" footer="0.51181102362204722"/>
  <pageSetup paperSize="9" scale="7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16</vt:i4>
      </vt:variant>
      <vt:variant>
        <vt:lpstr>名前付き一覧</vt:lpstr>
      </vt:variant>
      <vt:variant>
        <vt:i4>10</vt:i4>
      </vt:variant>
    </vt:vector>
  </HeadingPairs>
  <TitlesOfParts>
    <vt:vector size="26" baseType="lpstr">
      <vt:lpstr>財審様式</vt:lpstr>
      <vt:lpstr>注意事項</vt:lpstr>
      <vt:lpstr>委員会年間事業予算管理表(様式1)</vt:lpstr>
      <vt:lpstr>収支予算書(様式2)</vt:lpstr>
      <vt:lpstr>収益・費用明細書(様式3)</vt:lpstr>
      <vt:lpstr>見積企業一覧表(様式4)</vt:lpstr>
      <vt:lpstr>収支決算報告書(様式10)</vt:lpstr>
      <vt:lpstr>収益・費用明細書(様式11)</vt:lpstr>
      <vt:lpstr>差異発生理由書(様式12)</vt:lpstr>
      <vt:lpstr>消費税等計算シート（様式13）</vt:lpstr>
      <vt:lpstr>収支予算書-修正・補正(様式14)</vt:lpstr>
      <vt:lpstr>収益・費用明細書-修正・補正(様式15)</vt:lpstr>
      <vt:lpstr>現金出納帳_見本（様式42）</vt:lpstr>
      <vt:lpstr>現金出納帳（様式53）</vt:lpstr>
      <vt:lpstr>講師等出演依頼承諾書(様式5)10％対応 </vt:lpstr>
      <vt:lpstr>講師等出演依頼承諾書(様式5)10％対応 田中進氏</vt:lpstr>
      <vt:lpstr>'委員会年間事業予算管理表(様式1)'!Print_Area</vt:lpstr>
      <vt:lpstr>'講師等出演依頼承諾書(様式5)10％対応 '!Print_Area</vt:lpstr>
      <vt:lpstr>'講師等出演依頼承諾書(様式5)10％対応 田中進氏'!Print_Area</vt:lpstr>
      <vt:lpstr>'差異発生理由書(様式12)'!Print_Area</vt:lpstr>
      <vt:lpstr>財審様式!Print_Area</vt:lpstr>
      <vt:lpstr>'収益・費用明細書(様式11)'!Print_Area</vt:lpstr>
      <vt:lpstr>'収益・費用明細書(様式3)'!Print_Area</vt:lpstr>
      <vt:lpstr>'収益・費用明細書-修正・補正(様式15)'!Print_Area</vt:lpstr>
      <vt:lpstr>'収支予算書-修正・補正(様式14)'!Print_Area</vt:lpstr>
      <vt:lpstr>注意事項!Print_Area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cp:lastPrinted>2019-01-30T09:08:49Z</cp:lastPrinted>
  <dcterms:created xsi:type="dcterms:W3CDTF">2013-03-21T01:58:38Z</dcterms:created>
  <dcterms:modified xsi:type="dcterms:W3CDTF">2025-09-24T04:01:44Z</dcterms:modified>
</cp:coreProperties>
</file>